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4to. Trimestre)\(x) 9 Gastos por concepto de viát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D32" i="5" l="1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3" i="5"/>
  <c r="D12" i="5"/>
  <c r="D11" i="5"/>
  <c r="D10" i="5"/>
  <c r="D9" i="5"/>
  <c r="D8" i="5"/>
  <c r="D7" i="5"/>
  <c r="D6" i="5"/>
  <c r="D5" i="5"/>
  <c r="D4" i="5"/>
  <c r="AA36" i="1"/>
  <c r="P35" i="1"/>
  <c r="AA35" i="1" s="1"/>
  <c r="AA34" i="1"/>
  <c r="AA33" i="1"/>
  <c r="AA32" i="1"/>
  <c r="AA31" i="1"/>
  <c r="P30" i="1"/>
  <c r="AA30" i="1" s="1"/>
  <c r="P29" i="1"/>
  <c r="AA29" i="1" s="1"/>
  <c r="P28" i="1"/>
  <c r="AA28" i="1" s="1"/>
  <c r="P27" i="1"/>
  <c r="AA27" i="1" s="1"/>
  <c r="P26" i="1"/>
  <c r="AA26" i="1" s="1"/>
  <c r="AA25" i="1"/>
  <c r="P24" i="1"/>
  <c r="AA24" i="1" s="1"/>
  <c r="P23" i="1"/>
  <c r="AA23" i="1" s="1"/>
  <c r="P22" i="1"/>
  <c r="AA22" i="1" s="1"/>
  <c r="AA21" i="1"/>
  <c r="P21" i="1"/>
  <c r="P20" i="1"/>
  <c r="AA20" i="1" s="1"/>
  <c r="AA19" i="1"/>
  <c r="P19" i="1"/>
  <c r="P18" i="1"/>
  <c r="AA18" i="1" s="1"/>
  <c r="AA17" i="1"/>
  <c r="P17" i="1"/>
  <c r="P16" i="1"/>
  <c r="AA16" i="1" s="1"/>
  <c r="AA15" i="1"/>
  <c r="P15" i="1"/>
  <c r="P14" i="1"/>
  <c r="AA14" i="1" s="1"/>
  <c r="P13" i="1"/>
  <c r="AA13" i="1" s="1"/>
  <c r="P12" i="1"/>
  <c r="AA12" i="1" s="1"/>
  <c r="P11" i="1"/>
  <c r="AA11" i="1" s="1"/>
  <c r="P10" i="1"/>
  <c r="AA10" i="1" s="1"/>
  <c r="AA9" i="1"/>
  <c r="P9" i="1"/>
  <c r="P8" i="1"/>
  <c r="AA8" i="1" s="1"/>
</calcChain>
</file>

<file path=xl/sharedStrings.xml><?xml version="1.0" encoding="utf-8"?>
<sst xmlns="http://schemas.openxmlformats.org/spreadsheetml/2006/main" count="782" uniqueCount="257">
  <si>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</si>
  <si>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</si>
  <si>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</si>
  <si>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</si>
  <si>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</si>
  <si>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</si>
  <si>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</si>
  <si>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</si>
  <si>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</si>
  <si>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</si>
  <si>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</si>
  <si>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</si>
  <si>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</si>
  <si>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</si>
  <si>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</si>
  <si>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</si>
  <si>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</si>
  <si>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</si>
  <si>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</si>
  <si>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</si>
  <si>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</si>
  <si>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</si>
  <si>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</si>
  <si>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</si>
  <si>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</si>
  <si>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</si>
  <si>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</si>
  <si>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</si>
  <si>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</si>
  <si>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</si>
  <si>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</si>
  <si>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</si>
  <si>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</si>
  <si>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</si>
  <si>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</si>
  <si>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</si>
  <si>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</si>
  <si>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</si>
  <si>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</si>
  <si>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</si>
  <si>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</si>
  <si>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</si>
  <si>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</si>
  <si>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</si>
  <si>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</si>
  <si>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</si>
  <si>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</si>
  <si>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</si>
  <si>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</si>
  <si>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</si>
  <si>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</si>
  <si>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</si>
  <si>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</si>
  <si>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</si>
  <si>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</si>
  <si>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</si>
  <si>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</si>
  <si>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</si>
  <si>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</si>
  <si>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</si>
  <si>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</si>
  <si>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</si>
  <si>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</si>
  <si>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</si>
  <si>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</si>
  <si>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</si>
  <si>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</si>
  <si>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</si>
  <si>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</si>
  <si>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</si>
  <si>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</si>
  <si>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</si>
  <si>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</si>
  <si>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</si>
  <si>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</si>
  <si>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</si>
  <si>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</si>
  <si>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</si>
  <si>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</si>
  <si>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</si>
  <si>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</si>
  <si>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</si>
  <si>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</si>
  <si>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</si>
  <si>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</si>
  <si>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</si>
  <si>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</si>
  <si>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</si>
  <si>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</si>
  <si>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</si>
  <si>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</si>
  <si>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</si>
  <si>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</si>
  <si>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</si>
  <si>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</si>
  <si>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</si>
  <si>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</si>
  <si>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</si>
  <si>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</si>
  <si>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</si>
  <si>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</si>
  <si>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</si>
  <si>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</si>
  <si>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</si>
  <si>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</si>
  <si>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</si>
  <si>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</si>
  <si>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</si>
  <si>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</si>
  <si>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</si>
  <si>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</si>
  <si>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</si>
  <si>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Comisión</t>
  </si>
  <si>
    <t>México</t>
  </si>
  <si>
    <t>Michoacán</t>
  </si>
  <si>
    <t>Morelia</t>
  </si>
  <si>
    <t>Departamento de Finanzas</t>
  </si>
  <si>
    <t>Dirección General</t>
  </si>
  <si>
    <t>Ciudad de México</t>
  </si>
  <si>
    <t>Viáticos Nacionales para Servidores Públicos en el Desempeño de Funciones</t>
  </si>
  <si>
    <t xml:space="preserve">Director General                                  </t>
  </si>
  <si>
    <t>Orantes</t>
  </si>
  <si>
    <t>Guanajuato</t>
  </si>
  <si>
    <t>Avalos</t>
  </si>
  <si>
    <t>Julio César</t>
  </si>
  <si>
    <t>Dirección general</t>
  </si>
  <si>
    <t>http://morelos.morelia.gob.mx/ArchivosTranspOOAPAS\Art3519\InfPub\FraccIX/Manual de Lineamientos y Procedimientos.pdf</t>
  </si>
  <si>
    <t>Irapuato</t>
  </si>
  <si>
    <t>Ruiz</t>
  </si>
  <si>
    <t>San Luis Potosí</t>
  </si>
  <si>
    <t>Mesa de trabajo en Comisión Nacional del Agua</t>
  </si>
  <si>
    <t>Auxiliar de la Dirección-B</t>
  </si>
  <si>
    <t>Méndez</t>
  </si>
  <si>
    <t>Salgado</t>
  </si>
  <si>
    <t>Entrega de documentación para publicar en el Diario Oficial de la Federación</t>
  </si>
  <si>
    <t>Visita a oficinas de CONAGUA e IMSS</t>
  </si>
  <si>
    <t>Jefe de Departamento</t>
  </si>
  <si>
    <t>Subdirección de Producción</t>
  </si>
  <si>
    <t>María del Carmen</t>
  </si>
  <si>
    <t>Cano</t>
  </si>
  <si>
    <t>Correa</t>
  </si>
  <si>
    <t>Participación en la primera reunión anual con laboratorios en la rama ambiental organizada por la Entidad Mexicana de Acreditación</t>
  </si>
  <si>
    <t>Oaxaca</t>
  </si>
  <si>
    <t>Mesa de trabajo con la Congregación Mariana Trinitaria, A.C.</t>
  </si>
  <si>
    <t>Asistencia a curso-taller de Competencias de Compranet</t>
  </si>
  <si>
    <t>Lázaro Cárdenas</t>
  </si>
  <si>
    <t>Reunión con el Diputado Presidente de la Comisión de Recursos Hidráulicos, Agua Potable y Saneamiento</t>
  </si>
  <si>
    <t>Reuniones en CONAGA y ANEAS</t>
  </si>
  <si>
    <t>Reunión en oficinas de IMSS</t>
  </si>
  <si>
    <t>Enc Dist Hidrom y Detec Fugas</t>
  </si>
  <si>
    <t>Subdirección de Distribución</t>
  </si>
  <si>
    <t>Iván</t>
  </si>
  <si>
    <t xml:space="preserve">González </t>
  </si>
  <si>
    <t>Arreguín</t>
  </si>
  <si>
    <t>Chihuahua</t>
  </si>
  <si>
    <t>Participación en la presentación del Sistema de Lozalización Satelital de Fugas</t>
  </si>
  <si>
    <t>Subdirección Administrativa</t>
  </si>
  <si>
    <t>Agustín</t>
  </si>
  <si>
    <t>Hernández</t>
  </si>
  <si>
    <t>Raya</t>
  </si>
  <si>
    <t>Asistencia a curso de "Normatividad en contratación de adquisiciones, arrendamientos y servicios" en SHCP</t>
  </si>
  <si>
    <t>Supervidor - C</t>
  </si>
  <si>
    <t>Juana Mariela</t>
  </si>
  <si>
    <t>Vallejo</t>
  </si>
  <si>
    <t>Participación en el encuentro anual de ANEAS</t>
  </si>
  <si>
    <t>Subdirector de Comercialización</t>
  </si>
  <si>
    <t>Subdirección Comercial</t>
  </si>
  <si>
    <t>Rubén Iván</t>
  </si>
  <si>
    <t>Arróniz</t>
  </si>
  <si>
    <t>Vázquez</t>
  </si>
  <si>
    <t>Pymander</t>
  </si>
  <si>
    <t>Chávez</t>
  </si>
  <si>
    <t>Maldonado</t>
  </si>
  <si>
    <t>Irene</t>
  </si>
  <si>
    <t>Fuentes</t>
  </si>
  <si>
    <t>Querétaro</t>
  </si>
  <si>
    <t>Reunión de trabajo en instalaciones de DCS (SASiete)</t>
  </si>
  <si>
    <t>Asistencia a la XVIII sesión ordinaria del Consejo de la Cuenca Lerma-Chapala</t>
  </si>
  <si>
    <t>Jalisco</t>
  </si>
  <si>
    <t>Guadalajara</t>
  </si>
  <si>
    <t>Reunión en oficinas de Grupo Banamex</t>
  </si>
  <si>
    <t>Encargado Operativo A</t>
  </si>
  <si>
    <t>Carlos Ernesto</t>
  </si>
  <si>
    <t>Eguía</t>
  </si>
  <si>
    <t>Araceli</t>
  </si>
  <si>
    <t>Núñez</t>
  </si>
  <si>
    <t>Uribe</t>
  </si>
  <si>
    <t>Programador Analista</t>
  </si>
  <si>
    <t>Brenda Janet</t>
  </si>
  <si>
    <t>Ortiz</t>
  </si>
  <si>
    <t>Patricio</t>
  </si>
  <si>
    <t>Azania Lizeth</t>
  </si>
  <si>
    <t>Madrigal</t>
  </si>
  <si>
    <t>Cárdenas</t>
  </si>
  <si>
    <t>Reunión en oficinas de la Presidencia de la República</t>
  </si>
  <si>
    <t>Jefe de Oficina de Cajas</t>
  </si>
  <si>
    <t>José Diógenes</t>
  </si>
  <si>
    <t>Ferreyra</t>
  </si>
  <si>
    <t>Salas</t>
  </si>
  <si>
    <t>http://morelos.morelia.gob.mx/ArchivosTranspOOAPAS\Art3519\InfPub\FraccIX/Informe 1(4to19).pdf</t>
  </si>
  <si>
    <t>http://morelos.morelia.gob.mx/ArchivosTranspOOAPAS\Art3519\InfPub\FraccIX/Informe 2(4to19).pdf</t>
  </si>
  <si>
    <t>http://morelos.morelia.gob.mx/ArchivosTranspOOAPAS\Art3519\InfPub\FraccIX/Informe 3(4to19).pdf</t>
  </si>
  <si>
    <t>http://morelos.morelia.gob.mx/ArchivosTranspOOAPAS\Art3519\InfPub\FraccIX/Informe 4(4to19).pdf</t>
  </si>
  <si>
    <t>http://morelos.morelia.gob.mx/ArchivosTranspOOAPAS\Art3519\InfPub\FraccIX/Informe 5(4to19).pdf</t>
  </si>
  <si>
    <t>http://morelos.morelia.gob.mx/ArchivosTranspOOAPAS\Art3519\InfPub\FraccIX/Informe 6(4to19).pdf</t>
  </si>
  <si>
    <t>http://morelos.morelia.gob.mx/ArchivosTranspOOAPAS\Art3519\InfPub\FraccIX/Informe 7(4to19).pdf</t>
  </si>
  <si>
    <t>http://morelos.morelia.gob.mx/ArchivosTranspOOAPAS\Art3519\InfPub\FraccIX/Informe 8(4to19).pdf</t>
  </si>
  <si>
    <t>http://morelos.morelia.gob.mx/ArchivosTranspOOAPAS\Art3519\InfPub\FraccIX/Informe 9(4to19).pdf</t>
  </si>
  <si>
    <t>http://morelos.morelia.gob.mx/ArchivosTranspOOAPAS\Art3519\InfPub\FraccIX/Informe 10(4to19).pdf</t>
  </si>
  <si>
    <t>http://morelos.morelia.gob.mx/ArchivosTranspOOAPAS\Art3519\InfPub\FraccIX/Informe 11(4to19).pdf</t>
  </si>
  <si>
    <t>http://morelos.morelia.gob.mx/ArchivosTranspOOAPAS\Art3519\InfPub\FraccIX/Informe 12(4to19).pdf</t>
  </si>
  <si>
    <t>http://morelos.morelia.gob.mx/ArchivosTranspOOAPAS\Art3519\InfPub\FraccIX/Informe 13(4to19).pdf</t>
  </si>
  <si>
    <t>http://morelos.morelia.gob.mx/ArchivosTranspOOAPAS\Art3519\InfPub\FraccIX/Informe 14(4to19).pdf</t>
  </si>
  <si>
    <t>http://morelos.morelia.gob.mx/ArchivosTranspOOAPAS\Art3519\InfPub\FraccIX/Informe 15(4to19).pdf</t>
  </si>
  <si>
    <t>http://morelos.morelia.gob.mx/ArchivosTranspOOAPAS\Art3519\InfPub\FraccIX/Informe 16(4to19).pdf</t>
  </si>
  <si>
    <t>http://morelos.morelia.gob.mx/ArchivosTranspOOAPAS\Art3519\InfPub\FraccIX/Informe 17(4to19).pdf</t>
  </si>
  <si>
    <t>http://morelos.morelia.gob.mx/ArchivosTranspOOAPAS\Art3519\InfPub\FraccIX/Informe 18(4to19).pdf</t>
  </si>
  <si>
    <t>http://morelos.morelia.gob.mx/ArchivosTranspOOAPAS\Art3519\InfPub\FraccIX/Informe 19(4to19).pdf</t>
  </si>
  <si>
    <t>http://morelos.morelia.gob.mx/ArchivosTranspOOAPAS\Art3519\InfPub\FraccIX/Informe 20(4to19).pdf</t>
  </si>
  <si>
    <t>http://morelos.morelia.gob.mx/ArchivosTranspOOAPAS\Art3519\InfPub\FraccIX/Informe 21(4to19).pdf</t>
  </si>
  <si>
    <t>http://morelos.morelia.gob.mx/ArchivosTranspOOAPAS\Art3519\InfPub\FraccIX/Informe 22(4to19).pdf</t>
  </si>
  <si>
    <t>http://morelos.morelia.gob.mx/ArchivosTranspOOAPAS\Art3519\InfPub\FraccIX/Informe 23(4to19).pdf</t>
  </si>
  <si>
    <t>http://morelos.morelia.gob.mx/ArchivosTranspOOAPAS\Art3519\InfPub\FraccIX/Informe 24(4to19).pdf</t>
  </si>
  <si>
    <t>http://morelos.morelia.gob.mx/ArchivosTranspOOAPAS\Art3519\InfPub\FraccIX/Informe 25(4to19).pdf</t>
  </si>
  <si>
    <t>http://morelos.morelia.gob.mx/ArchivosTranspOOAPAS\Art3519\InfPub\FraccIX/Informe 26(4to19).pdf</t>
  </si>
  <si>
    <t>http://morelos.morelia.gob.mx/ArchivosTranspOOAPAS\Art3519\InfPub\FraccIX/Informe 27(4to19).pdf</t>
  </si>
  <si>
    <t>http://morelos.morelia.gob.mx/ArchivosTranspOOAPAS\Art3519\InfPub\FraccIX/Informe 28(4to19).pdf</t>
  </si>
  <si>
    <t>http://morelos.morelia.gob.mx/ArchivosTranspOOAPAS\Art3519\InfPub\FraccIX/Informe 29(4to19).pdf</t>
  </si>
  <si>
    <t>http://morelos.morelia.gob.mx/ArchivosTranspOOAPAS\Art3519\InfPub\FraccIX/Comprobantes 1(4to19).pdf</t>
  </si>
  <si>
    <t>http://morelos.morelia.gob.mx/ArchivosTranspOOAPAS\Art3519\InfPub\FraccIX/Comprobantes 2(4to19).pdf</t>
  </si>
  <si>
    <t>http://morelos.morelia.gob.mx/ArchivosTranspOOAPAS\Art3519\InfPub\FraccIX/Comprobantes 3(4to19).pdf</t>
  </si>
  <si>
    <t>http://morelos.morelia.gob.mx/ArchivosTranspOOAPAS\Art3519\InfPub\FraccIX/Comprobantes 4(4to19).pdf</t>
  </si>
  <si>
    <t>http://morelos.morelia.gob.mx/ArchivosTranspOOAPAS\Art3519\InfPub\FraccIX/Comprobantes 5(4to19).pdf</t>
  </si>
  <si>
    <t>http://morelos.morelia.gob.mx/ArchivosTranspOOAPAS\Art3519\InfPub\FraccIX/Comprobantes 6(4to19).pdf</t>
  </si>
  <si>
    <t>http://morelos.morelia.gob.mx/ArchivosTranspOOAPAS\Art3519\InfPub\FraccIX/Comprobantes 7(4to19).pdf</t>
  </si>
  <si>
    <t>http://morelos.morelia.gob.mx/ArchivosTranspOOAPAS\Art3519\InfPub\FraccIX/Comprobantes 8(4to19).pdf</t>
  </si>
  <si>
    <t>http://morelos.morelia.gob.mx/ArchivosTranspOOAPAS\Art3519\InfPub\FraccIX/Comprobantes 9(4to19).pdf</t>
  </si>
  <si>
    <t>http://morelos.morelia.gob.mx/ArchivosTranspOOAPAS\Art3519\InfPub\FraccIX/Comprobantes 10(4to19).pdf</t>
  </si>
  <si>
    <t>http://morelos.morelia.gob.mx/ArchivosTranspOOAPAS\Art3519\InfPub\FraccIX/Comprobantes 11(4to19).pdf</t>
  </si>
  <si>
    <t>http://morelos.morelia.gob.mx/ArchivosTranspOOAPAS\Art3519\InfPub\FraccIX/Comprobantes 12(4to19).pdf</t>
  </si>
  <si>
    <t>http://morelos.morelia.gob.mx/ArchivosTranspOOAPAS\Art3519\InfPub\FraccIX/Comprobantes 13(4to19).pdf</t>
  </si>
  <si>
    <t>http://morelos.morelia.gob.mx/ArchivosTranspOOAPAS\Art3519\InfPub\FraccIX/Comprobantes 14(4to19).pdf</t>
  </si>
  <si>
    <t>http://morelos.morelia.gob.mx/ArchivosTranspOOAPAS\Art3519\InfPub\FraccIX/Comprobantes 15(4to19).pdf</t>
  </si>
  <si>
    <t>http://morelos.morelia.gob.mx/ArchivosTranspOOAPAS\Art3519\InfPub\FraccIX/Comprobantes 16(4to19).pdf</t>
  </si>
  <si>
    <t>http://morelos.morelia.gob.mx/ArchivosTranspOOAPAS\Art3519\InfPub\FraccIX/Comprobantes 17(4to19).pdf</t>
  </si>
  <si>
    <t>http://morelos.morelia.gob.mx/ArchivosTranspOOAPAS\Art3519\InfPub\FraccIX/Comprobantes 18(4to19).pdf</t>
  </si>
  <si>
    <t>http://morelos.morelia.gob.mx/ArchivosTranspOOAPAS\Art3519\InfPub\FraccIX/Comprobantes 19(4to19).pdf</t>
  </si>
  <si>
    <t>http://morelos.morelia.gob.mx/ArchivosTranspOOAPAS\Art3519\InfPub\FraccIX/Comprobantes 20(4to19).pdf</t>
  </si>
  <si>
    <t>http://morelos.morelia.gob.mx/ArchivosTranspOOAPAS\Art3519\InfPub\FraccIX/Comprobantes 21(4to19).pdf</t>
  </si>
  <si>
    <t>http://morelos.morelia.gob.mx/ArchivosTranspOOAPAS\Art3519\InfPub\FraccIX/Comprobantes 22(4to19).pdf</t>
  </si>
  <si>
    <t>http://morelos.morelia.gob.mx/ArchivosTranspOOAPAS\Art3519\InfPub\FraccIX/Comprobantes 23(4to19).pdf</t>
  </si>
  <si>
    <t>http://morelos.morelia.gob.mx/ArchivosTranspOOAPAS\Art3519\InfPub\FraccIX/Comprobantes 24(4to19).pdf</t>
  </si>
  <si>
    <t>http://morelos.morelia.gob.mx/ArchivosTranspOOAPAS\Art3519\InfPub\FraccIX/Comprobantes 25(4to19).pdf</t>
  </si>
  <si>
    <t>http://morelos.morelia.gob.mx/ArchivosTranspOOAPAS\Art3519\InfPub\FraccIX/Comprobantes 26(4to19).pdf</t>
  </si>
  <si>
    <t>http://morelos.morelia.gob.mx/ArchivosTranspOOAPAS\Art3519\InfPub\FraccIX/Comprobantes 27(4to19).pdf</t>
  </si>
  <si>
    <t>http://morelos.morelia.gob.mx/ArchivosTranspOOAPAS\Art3519\InfPub\FraccIX/Comprobantes 28(4to19).pdf</t>
  </si>
  <si>
    <t>http://morelos.morelia.gob.mx/ArchivosTranspOOAPAS\Art3519\InfPub\FraccIX/Comprobantes 29(4to19).pdf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</si>
</sst>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NumberFormat="0" applyFill="0" applyBorder="0" applyAlignment="0" applyProtection="0"/>
    <xf numFmtId="0" fontId="4" fillId="2" borderId="0"/>
  </cellStyleXfs>
  <cellXfs count="25">
    <xf numFmtId="0" fontId="0" fillId="0" borderId="0" xfId="0"/>
    <xf numFmtId="0" fontId="3" fillId="2" borderId="0" xfId="1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2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4" fillId="2" borderId="1" xfId="2" applyBorder="1" applyAlignment="1">
      <alignment horizontal="center" vertical="center" wrapText="1"/>
    </xf>
    <xf numFmtId="0" fontId="4" fillId="2" borderId="1" xfId="2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1" fillId="4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6" borderId="1" xfId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334660</xdr:colOff>
      <xdr:row>0</xdr:row>
      <xdr:rowOff>104775</xdr:rowOff>
    </xdr:from>
    <xdr:to>
      <xdr:col>8</xdr:col>
      <xdr:colOff>44396</xdr:colOff>
      <xdr:row>0</xdr:row>
      <xdr:rowOff>1304925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4535" y="104775"/>
          <a:ext cx="2033836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701554</xdr:colOff>
      <xdr:row>0</xdr:row>
      <xdr:rowOff>971549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2874"/>
          <a:ext cx="2006479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esktop/Transparencia%202019%20(4to.%20Trimestre)/SUB.%20ADMINISTRATIVA/9.%20Fracci&#243;n%20IX/9.%20Fracci&#243;n%20IX%20Gastos-por-concepto-de-viat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2963"/>
      <sheetName val="Tabla_512964"/>
    </sheetNames>
    <sheetDataSet>
      <sheetData sheetId="0">
        <row r="8">
          <cell r="AA8">
            <v>1230.58</v>
          </cell>
        </row>
        <row r="9">
          <cell r="AA9">
            <v>562.43000000000006</v>
          </cell>
        </row>
        <row r="10">
          <cell r="AA10">
            <v>2117.17</v>
          </cell>
        </row>
        <row r="11">
          <cell r="AA11">
            <v>1121.9000000000001</v>
          </cell>
        </row>
        <row r="12">
          <cell r="AA12">
            <v>7438.76</v>
          </cell>
        </row>
        <row r="13">
          <cell r="AA13">
            <v>749.23</v>
          </cell>
        </row>
        <row r="14">
          <cell r="AA14">
            <v>2720.0600000000004</v>
          </cell>
        </row>
        <row r="15">
          <cell r="AA15">
            <v>4848.42</v>
          </cell>
        </row>
        <row r="16">
          <cell r="AA16">
            <v>2818.7799999999997</v>
          </cell>
        </row>
        <row r="17">
          <cell r="AA17">
            <v>972.89</v>
          </cell>
        </row>
        <row r="19">
          <cell r="AA19">
            <v>1196.69</v>
          </cell>
        </row>
        <row r="20">
          <cell r="AA20">
            <v>2288.62</v>
          </cell>
        </row>
        <row r="21">
          <cell r="AA21">
            <v>3209.84</v>
          </cell>
        </row>
        <row r="22">
          <cell r="AA22">
            <v>1196.69</v>
          </cell>
        </row>
        <row r="23">
          <cell r="AA23">
            <v>1196.68</v>
          </cell>
        </row>
        <row r="24">
          <cell r="AA24">
            <v>1196.68</v>
          </cell>
        </row>
        <row r="25">
          <cell r="AA25">
            <v>150</v>
          </cell>
        </row>
        <row r="26">
          <cell r="AA26">
            <v>4944</v>
          </cell>
        </row>
        <row r="27">
          <cell r="AA27">
            <v>913.8</v>
          </cell>
        </row>
        <row r="28">
          <cell r="AA28">
            <v>946.57</v>
          </cell>
        </row>
        <row r="29">
          <cell r="AA29">
            <v>1069.1599999999999</v>
          </cell>
        </row>
        <row r="30">
          <cell r="AA30">
            <v>1196.69</v>
          </cell>
        </row>
        <row r="31">
          <cell r="AA31">
            <v>191.23</v>
          </cell>
        </row>
        <row r="32">
          <cell r="AA32">
            <v>191.25</v>
          </cell>
        </row>
        <row r="33">
          <cell r="AA33">
            <v>191.23</v>
          </cell>
        </row>
        <row r="34">
          <cell r="AA34">
            <v>191.23</v>
          </cell>
        </row>
        <row r="35">
          <cell r="AA35">
            <v>4411.29</v>
          </cell>
        </row>
        <row r="36">
          <cell r="AA36">
            <v>191.23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/Art3519/InfPub/FraccIX/Informe%208(4to19).pdf" TargetMode="External"/><Relationship Id="rId13" Type="http://schemas.openxmlformats.org/officeDocument/2006/relationships/hyperlink" Target="http://morelos.morelia.gob.mx/ArchivosTranspOOAPAS/Art3519/InfPub/FraccIX/Informe%2013(4to19).pdf" TargetMode="External"/><Relationship Id="rId18" Type="http://schemas.openxmlformats.org/officeDocument/2006/relationships/hyperlink" Target="http://morelos.morelia.gob.mx/ArchivosTranspOOAPAS/Art3519/InfPub/FraccIX/Informe%2018(4to19).pdf" TargetMode="External"/><Relationship Id="rId26" Type="http://schemas.openxmlformats.org/officeDocument/2006/relationships/hyperlink" Target="http://morelos.morelia.gob.mx/ArchivosTranspOOAPAS/Art3519/InfPub/FraccIX/Informe%2026(4to19).pdf" TargetMode="External"/><Relationship Id="rId3" Type="http://schemas.openxmlformats.org/officeDocument/2006/relationships/hyperlink" Target="http://morelos.morelia.gob.mx/ArchivosTranspOOAPAS/Art3519/InfPub/FraccIX/Informe%203(4to19).pdf" TargetMode="External"/><Relationship Id="rId21" Type="http://schemas.openxmlformats.org/officeDocument/2006/relationships/hyperlink" Target="http://morelos.morelia.gob.mx/ArchivosTranspOOAPAS/Art3519/InfPub/FraccIX/Informe%2021(4to19).pdf" TargetMode="External"/><Relationship Id="rId7" Type="http://schemas.openxmlformats.org/officeDocument/2006/relationships/hyperlink" Target="http://morelos.morelia.gob.mx/ArchivosTranspOOAPAS/Art3519/InfPub/FraccIX/Informe%207(4to19).pdf" TargetMode="External"/><Relationship Id="rId12" Type="http://schemas.openxmlformats.org/officeDocument/2006/relationships/hyperlink" Target="http://morelos.morelia.gob.mx/ArchivosTranspOOAPAS/Art3519/InfPub/FraccIX/Informe%2012(4to19).pdf" TargetMode="External"/><Relationship Id="rId17" Type="http://schemas.openxmlformats.org/officeDocument/2006/relationships/hyperlink" Target="http://morelos.morelia.gob.mx/ArchivosTranspOOAPAS/Art3519/InfPub/FraccIX/Informe%2017(4to19).pdf" TargetMode="External"/><Relationship Id="rId25" Type="http://schemas.openxmlformats.org/officeDocument/2006/relationships/hyperlink" Target="http://morelos.morelia.gob.mx/ArchivosTranspOOAPAS/Art3519/InfPub/FraccIX/Informe%2025(4to19).pdf" TargetMode="External"/><Relationship Id="rId2" Type="http://schemas.openxmlformats.org/officeDocument/2006/relationships/hyperlink" Target="http://morelos.morelia.gob.mx/ArchivosTranspOOAPAS/Art3519/InfPub/FraccIX/Informe%202(4to19).pdf" TargetMode="External"/><Relationship Id="rId16" Type="http://schemas.openxmlformats.org/officeDocument/2006/relationships/hyperlink" Target="http://morelos.morelia.gob.mx/ArchivosTranspOOAPAS/Art3519/InfPub/FraccIX/Informe%2016(4to19).pdf" TargetMode="External"/><Relationship Id="rId20" Type="http://schemas.openxmlformats.org/officeDocument/2006/relationships/hyperlink" Target="http://morelos.morelia.gob.mx/ArchivosTranspOOAPAS/Art3519/InfPub/FraccIX/Informe%2020(4to19).pdf" TargetMode="External"/><Relationship Id="rId29" Type="http://schemas.openxmlformats.org/officeDocument/2006/relationships/hyperlink" Target="http://morelos.morelia.gob.mx/ArchivosTranspOOAPAS/Art3519/InfPub/FraccIX/Informe%2029(4to19).pdf" TargetMode="External"/><Relationship Id="rId1" Type="http://schemas.openxmlformats.org/officeDocument/2006/relationships/hyperlink" Target="http://morelos.morelia.gob.mx/ArchivosTranspOOAPAS/Art3519/InfPub/FraccIX/Informe%201(4to19).pdf" TargetMode="External"/><Relationship Id="rId6" Type="http://schemas.openxmlformats.org/officeDocument/2006/relationships/hyperlink" Target="http://morelos.morelia.gob.mx/ArchivosTranspOOAPAS/Art3519/InfPub/FraccIX/Informe%206(4to19).pdf" TargetMode="External"/><Relationship Id="rId11" Type="http://schemas.openxmlformats.org/officeDocument/2006/relationships/hyperlink" Target="http://morelos.morelia.gob.mx/ArchivosTranspOOAPAS/Art3519/InfPub/FraccIX/Informe%2011(4to19).pdf" TargetMode="External"/><Relationship Id="rId24" Type="http://schemas.openxmlformats.org/officeDocument/2006/relationships/hyperlink" Target="http://morelos.morelia.gob.mx/ArchivosTranspOOAPAS/Art3519/InfPub/FraccIX/Informe%2024(4to19).pdf" TargetMode="External"/><Relationship Id="rId5" Type="http://schemas.openxmlformats.org/officeDocument/2006/relationships/hyperlink" Target="http://morelos.morelia.gob.mx/ArchivosTranspOOAPAS/Art3519/InfPub/FraccIX/Informe%205(4to19).pdf" TargetMode="External"/><Relationship Id="rId15" Type="http://schemas.openxmlformats.org/officeDocument/2006/relationships/hyperlink" Target="http://morelos.morelia.gob.mx/ArchivosTranspOOAPAS/Art3519/InfPub/FraccIX/Informe%2015(4to19).pdf" TargetMode="External"/><Relationship Id="rId23" Type="http://schemas.openxmlformats.org/officeDocument/2006/relationships/hyperlink" Target="http://morelos.morelia.gob.mx/ArchivosTranspOOAPAS/Art3519/InfPub/FraccIX/Informe%2023(4to19).pdf" TargetMode="External"/><Relationship Id="rId28" Type="http://schemas.openxmlformats.org/officeDocument/2006/relationships/hyperlink" Target="http://morelos.morelia.gob.mx/ArchivosTranspOOAPAS/Art3519/InfPub/FraccIX/Informe%2028(4to19).pdf" TargetMode="External"/><Relationship Id="rId10" Type="http://schemas.openxmlformats.org/officeDocument/2006/relationships/hyperlink" Target="http://morelos.morelia.gob.mx/ArchivosTranspOOAPAS/Art3519/InfPub/FraccIX/Informe%2010(4to19).pdf" TargetMode="External"/><Relationship Id="rId19" Type="http://schemas.openxmlformats.org/officeDocument/2006/relationships/hyperlink" Target="http://morelos.morelia.gob.mx/ArchivosTranspOOAPAS/Art3519/InfPub/FraccIX/Informe%2019(4to19)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morelos.morelia.gob.mx/ArchivosTranspOOAPAS/Art3519/InfPub/FraccIX/Informe%204(4to19).pdf" TargetMode="External"/><Relationship Id="rId9" Type="http://schemas.openxmlformats.org/officeDocument/2006/relationships/hyperlink" Target="http://morelos.morelia.gob.mx/ArchivosTranspOOAPAS/Art3519/InfPub/FraccIX/Informe%209(4to19).pdf" TargetMode="External"/><Relationship Id="rId14" Type="http://schemas.openxmlformats.org/officeDocument/2006/relationships/hyperlink" Target="http://morelos.morelia.gob.mx/ArchivosTranspOOAPAS/Art3519/InfPub/FraccIX/Informe%2014(4to19).pdf" TargetMode="External"/><Relationship Id="rId22" Type="http://schemas.openxmlformats.org/officeDocument/2006/relationships/hyperlink" Target="http://morelos.morelia.gob.mx/ArchivosTranspOOAPAS/Art3519/InfPub/FraccIX/Informe%2022(4to19).pdf" TargetMode="External"/><Relationship Id="rId27" Type="http://schemas.openxmlformats.org/officeDocument/2006/relationships/hyperlink" Target="http://morelos.morelia.gob.mx/ArchivosTranspOOAPAS/Art3519/InfPub/FraccIX/Informe%2027(4to19).pdf" TargetMode="External"/><Relationship Id="rId30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/Art3519/InfPub/FraccIX/Comprobantes%208(4to19).pdf" TargetMode="External"/><Relationship Id="rId13" Type="http://schemas.openxmlformats.org/officeDocument/2006/relationships/hyperlink" Target="http://morelos.morelia.gob.mx/ArchivosTranspOOAPAS/Art3519/InfPub/FraccIX/Comprobantes%2013(4to19).pdf" TargetMode="External"/><Relationship Id="rId18" Type="http://schemas.openxmlformats.org/officeDocument/2006/relationships/hyperlink" Target="http://morelos.morelia.gob.mx/ArchivosTranspOOAPAS/Art3519/InfPub/FraccIX/Comprobantes%2018(4to19).pdf" TargetMode="External"/><Relationship Id="rId26" Type="http://schemas.openxmlformats.org/officeDocument/2006/relationships/hyperlink" Target="http://morelos.morelia.gob.mx/ArchivosTranspOOAPAS/Art3519/InfPub/FraccIX/Comprobantes%2026(4to19).pdf" TargetMode="External"/><Relationship Id="rId3" Type="http://schemas.openxmlformats.org/officeDocument/2006/relationships/hyperlink" Target="http://morelos.morelia.gob.mx/ArchivosTranspOOAPAS/Art3519/InfPub/FraccIX/Comprobantes%203(4to19).pdf" TargetMode="External"/><Relationship Id="rId21" Type="http://schemas.openxmlformats.org/officeDocument/2006/relationships/hyperlink" Target="http://morelos.morelia.gob.mx/ArchivosTranspOOAPAS/Art3519/InfPub/FraccIX/Comprobantes%2021(4to19).pdf" TargetMode="External"/><Relationship Id="rId7" Type="http://schemas.openxmlformats.org/officeDocument/2006/relationships/hyperlink" Target="http://morelos.morelia.gob.mx/ArchivosTranspOOAPAS/Art3519/InfPub/FraccIX/Comprobantes%207(4to19).pdf" TargetMode="External"/><Relationship Id="rId12" Type="http://schemas.openxmlformats.org/officeDocument/2006/relationships/hyperlink" Target="http://morelos.morelia.gob.mx/ArchivosTranspOOAPAS/Art3519/InfPub/FraccIX/Comprobantes%2012(4to19).pdf" TargetMode="External"/><Relationship Id="rId17" Type="http://schemas.openxmlformats.org/officeDocument/2006/relationships/hyperlink" Target="http://morelos.morelia.gob.mx/ArchivosTranspOOAPAS/Art3519/InfPub/FraccIX/Comprobantes%2017(4to19).pdf" TargetMode="External"/><Relationship Id="rId25" Type="http://schemas.openxmlformats.org/officeDocument/2006/relationships/hyperlink" Target="http://morelos.morelia.gob.mx/ArchivosTranspOOAPAS/Art3519/InfPub/FraccIX/Comprobantes%2025(4to19).pdf" TargetMode="External"/><Relationship Id="rId2" Type="http://schemas.openxmlformats.org/officeDocument/2006/relationships/hyperlink" Target="http://morelos.morelia.gob.mx/ArchivosTranspOOAPAS/Art3519/InfPub/FraccIX/Comprobantes%202(4to19).pdf" TargetMode="External"/><Relationship Id="rId16" Type="http://schemas.openxmlformats.org/officeDocument/2006/relationships/hyperlink" Target="http://morelos.morelia.gob.mx/ArchivosTranspOOAPAS/Art3519/InfPub/FraccIX/Comprobantes%2016(4to19).pdf" TargetMode="External"/><Relationship Id="rId20" Type="http://schemas.openxmlformats.org/officeDocument/2006/relationships/hyperlink" Target="http://morelos.morelia.gob.mx/ArchivosTranspOOAPAS/Art3519/InfPub/FraccIX/Comprobantes%2020(4to19).pdf" TargetMode="External"/><Relationship Id="rId29" Type="http://schemas.openxmlformats.org/officeDocument/2006/relationships/hyperlink" Target="http://morelos.morelia.gob.mx/ArchivosTranspOOAPAS/Art3519/InfPub/FraccIX/Comprobantes%2029(4to19).pdf" TargetMode="External"/><Relationship Id="rId1" Type="http://schemas.openxmlformats.org/officeDocument/2006/relationships/hyperlink" Target="http://morelos.morelia.gob.mx/ArchivosTranspOOAPAS/Art3519/InfPub/FraccIX/Comprobantes%201(4to19).pdf" TargetMode="External"/><Relationship Id="rId6" Type="http://schemas.openxmlformats.org/officeDocument/2006/relationships/hyperlink" Target="http://morelos.morelia.gob.mx/ArchivosTranspOOAPAS/Art3519/InfPub/FraccIX/Comprobantes%206(4to19).pdf" TargetMode="External"/><Relationship Id="rId11" Type="http://schemas.openxmlformats.org/officeDocument/2006/relationships/hyperlink" Target="http://morelos.morelia.gob.mx/ArchivosTranspOOAPAS/Art3519/InfPub/FraccIX/Comprobantes%2011(4to19).pdf" TargetMode="External"/><Relationship Id="rId24" Type="http://schemas.openxmlformats.org/officeDocument/2006/relationships/hyperlink" Target="http://morelos.morelia.gob.mx/ArchivosTranspOOAPAS/Art3519/InfPub/FraccIX/Comprobantes%2024(4to19).pdf" TargetMode="External"/><Relationship Id="rId5" Type="http://schemas.openxmlformats.org/officeDocument/2006/relationships/hyperlink" Target="http://morelos.morelia.gob.mx/ArchivosTranspOOAPAS/Art3519/InfPub/FraccIX/Comprobantes%205(4to19).pdf" TargetMode="External"/><Relationship Id="rId15" Type="http://schemas.openxmlformats.org/officeDocument/2006/relationships/hyperlink" Target="http://morelos.morelia.gob.mx/ArchivosTranspOOAPAS/Art3519/InfPub/FraccIX/Comprobantes%2015(4to19).pdf" TargetMode="External"/><Relationship Id="rId23" Type="http://schemas.openxmlformats.org/officeDocument/2006/relationships/hyperlink" Target="http://morelos.morelia.gob.mx/ArchivosTranspOOAPAS/Art3519/InfPub/FraccIX/Comprobantes%2023(4to19).pdf" TargetMode="External"/><Relationship Id="rId28" Type="http://schemas.openxmlformats.org/officeDocument/2006/relationships/hyperlink" Target="http://morelos.morelia.gob.mx/ArchivosTranspOOAPAS/Art3519/InfPub/FraccIX/Comprobantes%2028(4to19).pdf" TargetMode="External"/><Relationship Id="rId10" Type="http://schemas.openxmlformats.org/officeDocument/2006/relationships/hyperlink" Target="http://morelos.morelia.gob.mx/ArchivosTranspOOAPAS/Art3519/InfPub/FraccIX/Comprobantes%2010(4to19).pdf" TargetMode="External"/><Relationship Id="rId19" Type="http://schemas.openxmlformats.org/officeDocument/2006/relationships/hyperlink" Target="http://morelos.morelia.gob.mx/ArchivosTranspOOAPAS/Art3519/InfPub/FraccIX/Comprobantes%2019(4to19).pdf" TargetMode="External"/><Relationship Id="rId4" Type="http://schemas.openxmlformats.org/officeDocument/2006/relationships/hyperlink" Target="http://morelos.morelia.gob.mx/ArchivosTranspOOAPAS/Art3519/InfPub/FraccIX/Comprobantes%204(4to19).pdf" TargetMode="External"/><Relationship Id="rId9" Type="http://schemas.openxmlformats.org/officeDocument/2006/relationships/hyperlink" Target="http://morelos.morelia.gob.mx/ArchivosTranspOOAPAS/Art3519/InfPub/FraccIX/Comprobantes%209(4to19).pdf" TargetMode="External"/><Relationship Id="rId14" Type="http://schemas.openxmlformats.org/officeDocument/2006/relationships/hyperlink" Target="http://morelos.morelia.gob.mx/ArchivosTranspOOAPAS/Art3519/InfPub/FraccIX/Comprobantes%2014(4to19).pdf" TargetMode="External"/><Relationship Id="rId22" Type="http://schemas.openxmlformats.org/officeDocument/2006/relationships/hyperlink" Target="http://morelos.morelia.gob.mx/ArchivosTranspOOAPAS/Art3519/InfPub/FraccIX/Comprobantes%2022(4to19).pdf" TargetMode="External"/><Relationship Id="rId27" Type="http://schemas.openxmlformats.org/officeDocument/2006/relationships/hyperlink" Target="http://morelos.morelia.gob.mx/ArchivosTranspOOAPAS/Art3519/InfPub/FraccIX/Comprobantes%2027(4to19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"/>
  <sheetViews>
    <sheetView tabSelected="1" topLeftCell="A6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.42578125" customWidth="1"/>
    <col min="4" max="4" width="22.5703125" customWidth="1"/>
    <col min="5" max="5" width="12.28515625" customWidth="1"/>
    <col min="6" max="6" width="16.42578125" customWidth="1"/>
    <col min="7" max="7" width="17.42578125" customWidth="1"/>
    <col min="8" max="8" width="17.42578125" bestFit="1" customWidth="1"/>
    <col min="9" max="9" width="12.7109375" customWidth="1"/>
    <col min="10" max="10" width="13.5703125" bestFit="1" customWidth="1"/>
    <col min="11" max="11" width="15.42578125" bestFit="1" customWidth="1"/>
    <col min="12" max="12" width="14.85546875" customWidth="1"/>
    <col min="13" max="13" width="19.7109375" customWidth="1"/>
    <col min="14" max="14" width="13" customWidth="1"/>
    <col min="15" max="15" width="17.85546875" customWidth="1"/>
    <col min="16" max="16" width="16.42578125" customWidth="1"/>
    <col min="17" max="17" width="15.42578125" customWidth="1"/>
    <col min="18" max="18" width="15.85546875" customWidth="1"/>
    <col min="19" max="19" width="14.28515625" customWidth="1"/>
    <col min="20" max="20" width="14.5703125" customWidth="1"/>
    <col min="21" max="21" width="19" customWidth="1"/>
    <col min="22" max="22" width="18.42578125" customWidth="1"/>
    <col min="23" max="23" width="27.5703125" customWidth="1"/>
    <col min="24" max="24" width="17" customWidth="1"/>
    <col min="25" max="25" width="18.5703125" customWidth="1"/>
    <col min="26" max="26" width="21" customWidth="1"/>
    <col min="27" max="27" width="18.28515625" customWidth="1"/>
    <col min="28" max="28" width="21.42578125" customWidth="1"/>
    <col min="29" max="29" width="18.42578125" customWidth="1"/>
    <col min="30" max="30" width="42.140625" customWidth="1"/>
    <col min="31" max="31" width="22.5703125" customWidth="1"/>
    <col min="32" max="32" width="54" customWidth="1"/>
    <col min="33" max="33" width="29.5703125" customWidth="1"/>
    <col min="34" max="34" width="14.85546875" customWidth="1"/>
    <col min="35" max="35" width="16" customWidth="1"/>
    <col min="36" max="36" width="13" customWidth="1"/>
  </cols>
  <sheetData>
    <row r="1" spans="1:36" ht="116.25" customHeight="1" x14ac:dyDescent="0.25"/>
    <row r="2" spans="1:36" s="2" customFormat="1" x14ac:dyDescent="0.25">
      <c r="A2" s="18" t="s">
        <v>0</v>
      </c>
      <c r="B2" s="17"/>
      <c r="C2" s="17"/>
      <c r="D2" s="18" t="s">
        <v>1</v>
      </c>
      <c r="E2" s="17"/>
      <c r="F2" s="17"/>
      <c r="G2" s="18" t="s">
        <v>2</v>
      </c>
      <c r="H2" s="17"/>
      <c r="I2" s="17"/>
    </row>
    <row r="3" spans="1:36" s="2" customFormat="1" ht="120" customHeight="1" x14ac:dyDescent="0.25">
      <c r="A3" s="19" t="s">
        <v>3</v>
      </c>
      <c r="B3" s="20"/>
      <c r="C3" s="20"/>
      <c r="D3" s="19" t="s">
        <v>3</v>
      </c>
      <c r="E3" s="20"/>
      <c r="F3" s="20"/>
      <c r="G3" s="21" t="s">
        <v>4</v>
      </c>
      <c r="H3" s="22"/>
      <c r="I3" s="22"/>
    </row>
    <row r="4" spans="1:36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t="s">
        <v>9</v>
      </c>
      <c r="P4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16" t="s">
        <v>51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41.25" customHeight="1" x14ac:dyDescent="0.25">
      <c r="A7" s="7" t="s">
        <v>52</v>
      </c>
      <c r="B7" s="7" t="s">
        <v>53</v>
      </c>
      <c r="C7" s="7" t="s">
        <v>54</v>
      </c>
      <c r="D7" s="7" t="s">
        <v>55</v>
      </c>
      <c r="E7" s="7" t="s">
        <v>56</v>
      </c>
      <c r="F7" s="7" t="s">
        <v>57</v>
      </c>
      <c r="G7" s="7" t="s">
        <v>58</v>
      </c>
      <c r="H7" s="7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64</v>
      </c>
      <c r="N7" s="7" t="s">
        <v>65</v>
      </c>
      <c r="O7" s="7" t="s">
        <v>66</v>
      </c>
      <c r="P7" s="7" t="s">
        <v>67</v>
      </c>
      <c r="Q7" s="7" t="s">
        <v>68</v>
      </c>
      <c r="R7" s="7" t="s">
        <v>69</v>
      </c>
      <c r="S7" s="7" t="s">
        <v>70</v>
      </c>
      <c r="T7" s="7" t="s">
        <v>71</v>
      </c>
      <c r="U7" s="7" t="s">
        <v>72</v>
      </c>
      <c r="V7" s="7" t="s">
        <v>73</v>
      </c>
      <c r="W7" s="7" t="s">
        <v>74</v>
      </c>
      <c r="X7" s="7" t="s">
        <v>75</v>
      </c>
      <c r="Y7" s="7" t="s">
        <v>76</v>
      </c>
      <c r="Z7" s="7" t="s">
        <v>77</v>
      </c>
      <c r="AA7" s="7" t="s">
        <v>78</v>
      </c>
      <c r="AB7" s="7" t="s">
        <v>79</v>
      </c>
      <c r="AC7" s="7" t="s">
        <v>80</v>
      </c>
      <c r="AD7" s="7" t="s">
        <v>81</v>
      </c>
      <c r="AE7" s="7" t="s">
        <v>82</v>
      </c>
      <c r="AF7" s="7" t="s">
        <v>83</v>
      </c>
      <c r="AG7" s="7" t="s">
        <v>84</v>
      </c>
      <c r="AH7" s="7" t="s">
        <v>85</v>
      </c>
      <c r="AI7" s="7" t="s">
        <v>86</v>
      </c>
      <c r="AJ7" s="7" t="s">
        <v>87</v>
      </c>
    </row>
    <row r="8" spans="1:36" ht="45" x14ac:dyDescent="0.25">
      <c r="A8" s="3">
        <v>2019</v>
      </c>
      <c r="B8" s="4">
        <v>43739</v>
      </c>
      <c r="C8" s="4">
        <v>43830</v>
      </c>
      <c r="D8" s="3" t="s">
        <v>96</v>
      </c>
      <c r="E8" s="11">
        <v>1</v>
      </c>
      <c r="F8" s="11" t="s">
        <v>120</v>
      </c>
      <c r="G8" s="11" t="s">
        <v>120</v>
      </c>
      <c r="H8" s="11" t="s">
        <v>117</v>
      </c>
      <c r="I8" s="11" t="s">
        <v>124</v>
      </c>
      <c r="J8" s="11" t="s">
        <v>121</v>
      </c>
      <c r="K8" s="11" t="s">
        <v>123</v>
      </c>
      <c r="L8" s="3" t="s">
        <v>99</v>
      </c>
      <c r="M8" s="3" t="s">
        <v>112</v>
      </c>
      <c r="N8" s="3" t="s">
        <v>101</v>
      </c>
      <c r="O8" s="11">
        <v>0</v>
      </c>
      <c r="P8" s="11">
        <f>38.79+210.75+981.04</f>
        <v>1230.58</v>
      </c>
      <c r="Q8" s="3" t="s">
        <v>113</v>
      </c>
      <c r="R8" s="3" t="s">
        <v>114</v>
      </c>
      <c r="S8" s="3" t="s">
        <v>115</v>
      </c>
      <c r="T8" s="11" t="s">
        <v>113</v>
      </c>
      <c r="U8" s="11" t="s">
        <v>118</v>
      </c>
      <c r="V8" s="11" t="s">
        <v>118</v>
      </c>
      <c r="W8" s="11" t="s">
        <v>130</v>
      </c>
      <c r="X8" s="10">
        <v>43726</v>
      </c>
      <c r="Y8" s="10">
        <v>43726</v>
      </c>
      <c r="Z8" s="5">
        <v>1</v>
      </c>
      <c r="AA8" s="11">
        <f>+P8</f>
        <v>1230.58</v>
      </c>
      <c r="AB8" s="3">
        <v>0</v>
      </c>
      <c r="AC8" s="10">
        <v>43740</v>
      </c>
      <c r="AD8" s="5" t="s">
        <v>199</v>
      </c>
      <c r="AE8" s="6">
        <v>1</v>
      </c>
      <c r="AF8" s="6" t="s">
        <v>126</v>
      </c>
      <c r="AG8" s="3" t="s">
        <v>116</v>
      </c>
      <c r="AH8" s="4">
        <v>43855</v>
      </c>
      <c r="AI8" s="4">
        <v>43855</v>
      </c>
      <c r="AJ8" s="11"/>
    </row>
    <row r="9" spans="1:36" ht="45" x14ac:dyDescent="0.25">
      <c r="A9" s="3">
        <v>2019</v>
      </c>
      <c r="B9" s="4">
        <v>43739</v>
      </c>
      <c r="C9" s="4">
        <v>43830</v>
      </c>
      <c r="D9" s="3" t="s">
        <v>96</v>
      </c>
      <c r="E9" s="11">
        <v>80</v>
      </c>
      <c r="F9" s="11" t="s">
        <v>131</v>
      </c>
      <c r="G9" s="11" t="s">
        <v>131</v>
      </c>
      <c r="H9" s="11" t="s">
        <v>125</v>
      </c>
      <c r="I9" s="11" t="s">
        <v>124</v>
      </c>
      <c r="J9" s="11" t="s">
        <v>132</v>
      </c>
      <c r="K9" s="11" t="s">
        <v>133</v>
      </c>
      <c r="L9" s="3" t="s">
        <v>99</v>
      </c>
      <c r="M9" s="3" t="s">
        <v>112</v>
      </c>
      <c r="N9" s="3" t="s">
        <v>101</v>
      </c>
      <c r="O9" s="11">
        <v>0</v>
      </c>
      <c r="P9" s="11">
        <f>28.09+127.04+87.91+26.29+293.1</f>
        <v>562.43000000000006</v>
      </c>
      <c r="Q9" s="3" t="s">
        <v>113</v>
      </c>
      <c r="R9" s="3" t="s">
        <v>114</v>
      </c>
      <c r="S9" s="3" t="s">
        <v>115</v>
      </c>
      <c r="T9" s="11" t="s">
        <v>113</v>
      </c>
      <c r="U9" s="11" t="s">
        <v>118</v>
      </c>
      <c r="V9" s="11" t="s">
        <v>118</v>
      </c>
      <c r="W9" s="11" t="s">
        <v>134</v>
      </c>
      <c r="X9" s="10">
        <v>43733</v>
      </c>
      <c r="Y9" s="10">
        <v>43733</v>
      </c>
      <c r="Z9" s="5">
        <v>2</v>
      </c>
      <c r="AA9" s="11">
        <f>+P9</f>
        <v>562.43000000000006</v>
      </c>
      <c r="AB9" s="3">
        <v>0</v>
      </c>
      <c r="AC9" s="10">
        <v>43734</v>
      </c>
      <c r="AD9" s="5" t="s">
        <v>200</v>
      </c>
      <c r="AE9" s="5">
        <v>2</v>
      </c>
      <c r="AF9" s="6" t="s">
        <v>126</v>
      </c>
      <c r="AG9" s="3" t="s">
        <v>116</v>
      </c>
      <c r="AH9" s="4">
        <v>43855</v>
      </c>
      <c r="AI9" s="4">
        <v>43855</v>
      </c>
      <c r="AJ9" s="3"/>
    </row>
    <row r="10" spans="1:36" ht="45" x14ac:dyDescent="0.25">
      <c r="A10" s="3">
        <v>2019</v>
      </c>
      <c r="B10" s="4">
        <v>43739</v>
      </c>
      <c r="C10" s="4">
        <v>43830</v>
      </c>
      <c r="D10" s="3" t="s">
        <v>96</v>
      </c>
      <c r="E10" s="11">
        <v>1</v>
      </c>
      <c r="F10" s="11" t="s">
        <v>120</v>
      </c>
      <c r="G10" s="11" t="s">
        <v>120</v>
      </c>
      <c r="H10" s="11" t="s">
        <v>117</v>
      </c>
      <c r="I10" s="11" t="s">
        <v>124</v>
      </c>
      <c r="J10" s="11" t="s">
        <v>121</v>
      </c>
      <c r="K10" s="11" t="s">
        <v>123</v>
      </c>
      <c r="L10" s="3" t="s">
        <v>99</v>
      </c>
      <c r="M10" s="3" t="s">
        <v>112</v>
      </c>
      <c r="N10" s="3" t="s">
        <v>101</v>
      </c>
      <c r="O10" s="11">
        <v>0</v>
      </c>
      <c r="P10" s="11">
        <f>712.85+339.66+1064.66</f>
        <v>2117.17</v>
      </c>
      <c r="Q10" s="3" t="s">
        <v>113</v>
      </c>
      <c r="R10" s="3" t="s">
        <v>114</v>
      </c>
      <c r="S10" s="3" t="s">
        <v>115</v>
      </c>
      <c r="T10" s="11" t="s">
        <v>113</v>
      </c>
      <c r="U10" s="11" t="s">
        <v>118</v>
      </c>
      <c r="V10" s="11" t="s">
        <v>118</v>
      </c>
      <c r="W10" s="11" t="s">
        <v>135</v>
      </c>
      <c r="X10" s="10">
        <v>43720</v>
      </c>
      <c r="Y10" s="10">
        <v>43720</v>
      </c>
      <c r="Z10" s="5">
        <v>3</v>
      </c>
      <c r="AA10" s="11">
        <f t="shared" ref="AA10:AA36" si="0">+P10</f>
        <v>2117.17</v>
      </c>
      <c r="AB10" s="3">
        <v>0</v>
      </c>
      <c r="AC10" s="10">
        <v>43740</v>
      </c>
      <c r="AD10" s="5" t="s">
        <v>201</v>
      </c>
      <c r="AE10" s="5">
        <v>3</v>
      </c>
      <c r="AF10" s="6" t="s">
        <v>126</v>
      </c>
      <c r="AG10" s="3" t="s">
        <v>116</v>
      </c>
      <c r="AH10" s="4">
        <v>43855</v>
      </c>
      <c r="AI10" s="4">
        <v>43855</v>
      </c>
      <c r="AJ10" s="3"/>
    </row>
    <row r="11" spans="1:36" ht="90" x14ac:dyDescent="0.25">
      <c r="A11" s="3">
        <v>2019</v>
      </c>
      <c r="B11" s="4">
        <v>43739</v>
      </c>
      <c r="C11" s="4">
        <v>43830</v>
      </c>
      <c r="D11" s="3" t="s">
        <v>96</v>
      </c>
      <c r="E11" s="11">
        <v>5</v>
      </c>
      <c r="F11" s="11" t="s">
        <v>136</v>
      </c>
      <c r="G11" s="11" t="s">
        <v>136</v>
      </c>
      <c r="H11" s="11" t="s">
        <v>137</v>
      </c>
      <c r="I11" s="11" t="s">
        <v>138</v>
      </c>
      <c r="J11" s="11" t="s">
        <v>139</v>
      </c>
      <c r="K11" s="11" t="s">
        <v>140</v>
      </c>
      <c r="L11" s="3" t="s">
        <v>99</v>
      </c>
      <c r="M11" s="3" t="s">
        <v>112</v>
      </c>
      <c r="N11" s="12" t="s">
        <v>101</v>
      </c>
      <c r="O11" s="24">
        <v>0</v>
      </c>
      <c r="P11" s="11">
        <f>956.9+165</f>
        <v>1121.9000000000001</v>
      </c>
      <c r="Q11" s="3" t="s">
        <v>113</v>
      </c>
      <c r="R11" s="3" t="s">
        <v>114</v>
      </c>
      <c r="S11" s="3" t="s">
        <v>115</v>
      </c>
      <c r="T11" s="11" t="s">
        <v>113</v>
      </c>
      <c r="U11" s="11" t="s">
        <v>118</v>
      </c>
      <c r="V11" s="11" t="s">
        <v>118</v>
      </c>
      <c r="W11" s="11" t="s">
        <v>141</v>
      </c>
      <c r="X11" s="10">
        <v>43671</v>
      </c>
      <c r="Y11" s="10">
        <v>43671</v>
      </c>
      <c r="Z11" s="5">
        <v>4</v>
      </c>
      <c r="AA11" s="11">
        <f t="shared" si="0"/>
        <v>1121.9000000000001</v>
      </c>
      <c r="AB11" s="3">
        <v>0</v>
      </c>
      <c r="AC11" s="10">
        <v>44084</v>
      </c>
      <c r="AD11" s="5" t="s">
        <v>202</v>
      </c>
      <c r="AE11" s="5">
        <v>4</v>
      </c>
      <c r="AF11" s="6" t="s">
        <v>126</v>
      </c>
      <c r="AG11" s="3" t="s">
        <v>116</v>
      </c>
      <c r="AH11" s="4">
        <v>43855</v>
      </c>
      <c r="AI11" s="4">
        <v>43855</v>
      </c>
      <c r="AJ11" s="3"/>
    </row>
    <row r="12" spans="1:36" ht="45" x14ac:dyDescent="0.25">
      <c r="A12" s="3">
        <v>2019</v>
      </c>
      <c r="B12" s="4">
        <v>43739</v>
      </c>
      <c r="C12" s="4">
        <v>43830</v>
      </c>
      <c r="D12" s="3" t="s">
        <v>96</v>
      </c>
      <c r="E12" s="11">
        <v>1</v>
      </c>
      <c r="F12" s="11" t="s">
        <v>120</v>
      </c>
      <c r="G12" s="11" t="s">
        <v>120</v>
      </c>
      <c r="H12" s="11" t="s">
        <v>117</v>
      </c>
      <c r="I12" s="11" t="s">
        <v>124</v>
      </c>
      <c r="J12" s="11" t="s">
        <v>121</v>
      </c>
      <c r="K12" s="11" t="s">
        <v>123</v>
      </c>
      <c r="L12" s="3" t="s">
        <v>99</v>
      </c>
      <c r="M12" s="3" t="s">
        <v>112</v>
      </c>
      <c r="N12" s="12" t="s">
        <v>101</v>
      </c>
      <c r="O12" s="24">
        <v>0</v>
      </c>
      <c r="P12" s="11">
        <f>2338.02+375+30+573.87+99.14+874.06+951.49+1237.69+50.86+908.63</f>
        <v>7438.76</v>
      </c>
      <c r="Q12" s="3" t="s">
        <v>113</v>
      </c>
      <c r="R12" s="3" t="s">
        <v>114</v>
      </c>
      <c r="S12" s="3" t="s">
        <v>115</v>
      </c>
      <c r="T12" s="11" t="s">
        <v>113</v>
      </c>
      <c r="U12" s="11" t="s">
        <v>142</v>
      </c>
      <c r="V12" s="11" t="s">
        <v>142</v>
      </c>
      <c r="W12" s="11" t="s">
        <v>143</v>
      </c>
      <c r="X12" s="10">
        <v>43744</v>
      </c>
      <c r="Y12" s="10">
        <v>43746</v>
      </c>
      <c r="Z12" s="5">
        <v>5</v>
      </c>
      <c r="AA12" s="11">
        <f t="shared" si="0"/>
        <v>7438.76</v>
      </c>
      <c r="AB12" s="3">
        <v>0</v>
      </c>
      <c r="AC12" s="10">
        <v>43748</v>
      </c>
      <c r="AD12" s="5" t="s">
        <v>203</v>
      </c>
      <c r="AE12" s="5">
        <v>5</v>
      </c>
      <c r="AF12" s="6" t="s">
        <v>126</v>
      </c>
      <c r="AG12" s="3" t="s">
        <v>116</v>
      </c>
      <c r="AH12" s="4">
        <v>43855</v>
      </c>
      <c r="AI12" s="4">
        <v>43855</v>
      </c>
      <c r="AJ12" s="3"/>
    </row>
    <row r="13" spans="1:36" ht="45" x14ac:dyDescent="0.25">
      <c r="A13" s="3">
        <v>2019</v>
      </c>
      <c r="B13" s="4">
        <v>43739</v>
      </c>
      <c r="C13" s="4">
        <v>43830</v>
      </c>
      <c r="D13" s="3" t="s">
        <v>96</v>
      </c>
      <c r="E13" s="11">
        <v>80</v>
      </c>
      <c r="F13" s="11" t="s">
        <v>131</v>
      </c>
      <c r="G13" s="11" t="s">
        <v>131</v>
      </c>
      <c r="H13" s="11" t="s">
        <v>125</v>
      </c>
      <c r="I13" s="11" t="s">
        <v>124</v>
      </c>
      <c r="J13" s="11" t="s">
        <v>132</v>
      </c>
      <c r="K13" s="11" t="s">
        <v>133</v>
      </c>
      <c r="L13" s="3" t="s">
        <v>99</v>
      </c>
      <c r="M13" s="3" t="s">
        <v>112</v>
      </c>
      <c r="N13" s="12" t="s">
        <v>101</v>
      </c>
      <c r="O13" s="24">
        <v>0</v>
      </c>
      <c r="P13" s="11">
        <f>83.17+30.22+49.56+281.9+280.17+24.21</f>
        <v>749.23</v>
      </c>
      <c r="Q13" s="3" t="s">
        <v>113</v>
      </c>
      <c r="R13" s="3" t="s">
        <v>114</v>
      </c>
      <c r="S13" s="3" t="s">
        <v>115</v>
      </c>
      <c r="T13" s="11" t="s">
        <v>113</v>
      </c>
      <c r="U13" s="11" t="s">
        <v>118</v>
      </c>
      <c r="V13" s="11" t="s">
        <v>118</v>
      </c>
      <c r="W13" s="11" t="s">
        <v>144</v>
      </c>
      <c r="X13" s="10">
        <v>43748</v>
      </c>
      <c r="Y13" s="10">
        <v>43748</v>
      </c>
      <c r="Z13" s="5">
        <v>6</v>
      </c>
      <c r="AA13" s="11">
        <f t="shared" si="0"/>
        <v>749.23</v>
      </c>
      <c r="AB13" s="3">
        <v>0</v>
      </c>
      <c r="AC13" s="10">
        <v>43761</v>
      </c>
      <c r="AD13" s="5" t="s">
        <v>204</v>
      </c>
      <c r="AE13" s="5">
        <v>6</v>
      </c>
      <c r="AF13" s="6" t="s">
        <v>126</v>
      </c>
      <c r="AG13" s="3" t="s">
        <v>116</v>
      </c>
      <c r="AH13" s="4">
        <v>43855</v>
      </c>
      <c r="AI13" s="4">
        <v>43855</v>
      </c>
      <c r="AJ13" s="3"/>
    </row>
    <row r="14" spans="1:36" ht="60" x14ac:dyDescent="0.25">
      <c r="A14" s="3">
        <v>2019</v>
      </c>
      <c r="B14" s="4">
        <v>43739</v>
      </c>
      <c r="C14" s="4">
        <v>43830</v>
      </c>
      <c r="D14" s="3" t="s">
        <v>96</v>
      </c>
      <c r="E14" s="11">
        <v>1</v>
      </c>
      <c r="F14" s="11" t="s">
        <v>120</v>
      </c>
      <c r="G14" s="11" t="s">
        <v>120</v>
      </c>
      <c r="H14" s="11" t="s">
        <v>117</v>
      </c>
      <c r="I14" s="11" t="s">
        <v>124</v>
      </c>
      <c r="J14" s="11" t="s">
        <v>121</v>
      </c>
      <c r="K14" s="11" t="s">
        <v>123</v>
      </c>
      <c r="L14" s="3" t="s">
        <v>99</v>
      </c>
      <c r="M14" s="3" t="s">
        <v>112</v>
      </c>
      <c r="N14" s="12" t="s">
        <v>101</v>
      </c>
      <c r="O14" s="24">
        <v>0</v>
      </c>
      <c r="P14" s="11">
        <f>976.48+778.61+964.97</f>
        <v>2720.0600000000004</v>
      </c>
      <c r="Q14" s="3" t="s">
        <v>113</v>
      </c>
      <c r="R14" s="3" t="s">
        <v>114</v>
      </c>
      <c r="S14" s="3" t="s">
        <v>115</v>
      </c>
      <c r="T14" s="11" t="s">
        <v>113</v>
      </c>
      <c r="U14" s="11" t="s">
        <v>114</v>
      </c>
      <c r="V14" s="11" t="s">
        <v>145</v>
      </c>
      <c r="W14" s="11" t="s">
        <v>146</v>
      </c>
      <c r="X14" s="10">
        <v>43751</v>
      </c>
      <c r="Y14" s="10">
        <v>43751</v>
      </c>
      <c r="Z14" s="5">
        <v>7</v>
      </c>
      <c r="AA14" s="11">
        <f t="shared" si="0"/>
        <v>2720.0600000000004</v>
      </c>
      <c r="AB14" s="13">
        <v>0</v>
      </c>
      <c r="AC14" s="10">
        <v>43760</v>
      </c>
      <c r="AD14" s="5" t="s">
        <v>205</v>
      </c>
      <c r="AE14" s="5">
        <v>7</v>
      </c>
      <c r="AF14" s="6" t="s">
        <v>126</v>
      </c>
      <c r="AG14" s="3" t="s">
        <v>116</v>
      </c>
      <c r="AH14" s="4">
        <v>43855</v>
      </c>
      <c r="AI14" s="4">
        <v>43855</v>
      </c>
      <c r="AJ14" s="3"/>
    </row>
    <row r="15" spans="1:36" ht="45" x14ac:dyDescent="0.25">
      <c r="A15" s="11">
        <v>2019</v>
      </c>
      <c r="B15" s="4">
        <v>43739</v>
      </c>
      <c r="C15" s="4">
        <v>43830</v>
      </c>
      <c r="D15" s="11" t="s">
        <v>96</v>
      </c>
      <c r="E15" s="11">
        <v>1</v>
      </c>
      <c r="F15" s="11" t="s">
        <v>120</v>
      </c>
      <c r="G15" s="11" t="s">
        <v>120</v>
      </c>
      <c r="H15" s="11" t="s">
        <v>117</v>
      </c>
      <c r="I15" s="11" t="s">
        <v>124</v>
      </c>
      <c r="J15" s="11" t="s">
        <v>121</v>
      </c>
      <c r="K15" s="11" t="s">
        <v>123</v>
      </c>
      <c r="L15" s="11" t="s">
        <v>99</v>
      </c>
      <c r="M15" s="11" t="s">
        <v>112</v>
      </c>
      <c r="N15" s="11" t="s">
        <v>101</v>
      </c>
      <c r="O15" s="11">
        <v>0</v>
      </c>
      <c r="P15" s="11">
        <f>135.4+2125.29+1055.84+556.03+84.48+838.79+52.59</f>
        <v>4848.42</v>
      </c>
      <c r="Q15" s="11" t="s">
        <v>113</v>
      </c>
      <c r="R15" s="11" t="s">
        <v>114</v>
      </c>
      <c r="S15" s="11" t="s">
        <v>115</v>
      </c>
      <c r="T15" s="11" t="s">
        <v>113</v>
      </c>
      <c r="U15" s="11" t="s">
        <v>118</v>
      </c>
      <c r="V15" s="11" t="s">
        <v>118</v>
      </c>
      <c r="W15" s="11" t="s">
        <v>147</v>
      </c>
      <c r="X15" s="10">
        <v>43752</v>
      </c>
      <c r="Y15" s="10">
        <v>43753</v>
      </c>
      <c r="Z15" s="6">
        <v>8</v>
      </c>
      <c r="AA15" s="11">
        <f t="shared" si="0"/>
        <v>4848.42</v>
      </c>
      <c r="AB15" s="13">
        <v>0</v>
      </c>
      <c r="AC15" s="10">
        <v>43753</v>
      </c>
      <c r="AD15" s="5" t="s">
        <v>206</v>
      </c>
      <c r="AE15" s="6">
        <v>8</v>
      </c>
      <c r="AF15" s="6" t="s">
        <v>126</v>
      </c>
      <c r="AG15" s="11" t="s">
        <v>116</v>
      </c>
      <c r="AH15" s="4">
        <v>43855</v>
      </c>
      <c r="AI15" s="4">
        <v>43855</v>
      </c>
      <c r="AJ15" s="11"/>
    </row>
    <row r="16" spans="1:36" ht="45" x14ac:dyDescent="0.25">
      <c r="A16" s="3">
        <v>2019</v>
      </c>
      <c r="B16" s="4">
        <v>43739</v>
      </c>
      <c r="C16" s="4">
        <v>43830</v>
      </c>
      <c r="D16" s="3" t="s">
        <v>96</v>
      </c>
      <c r="E16" s="11">
        <v>1</v>
      </c>
      <c r="F16" s="11" t="s">
        <v>120</v>
      </c>
      <c r="G16" s="11" t="s">
        <v>120</v>
      </c>
      <c r="H16" s="11" t="s">
        <v>117</v>
      </c>
      <c r="I16" s="11" t="s">
        <v>124</v>
      </c>
      <c r="J16" s="11" t="s">
        <v>121</v>
      </c>
      <c r="K16" s="11" t="s">
        <v>123</v>
      </c>
      <c r="L16" s="3" t="s">
        <v>99</v>
      </c>
      <c r="M16" s="3" t="s">
        <v>112</v>
      </c>
      <c r="N16" s="12" t="s">
        <v>101</v>
      </c>
      <c r="O16" s="24">
        <v>0</v>
      </c>
      <c r="P16" s="11">
        <f>20.69+318.97+768.97+1065.32+644.83</f>
        <v>2818.7799999999997</v>
      </c>
      <c r="Q16" s="3" t="s">
        <v>113</v>
      </c>
      <c r="R16" s="3" t="s">
        <v>114</v>
      </c>
      <c r="S16" s="3" t="s">
        <v>115</v>
      </c>
      <c r="T16" s="11" t="s">
        <v>113</v>
      </c>
      <c r="U16" s="11" t="s">
        <v>118</v>
      </c>
      <c r="V16" s="11" t="s">
        <v>118</v>
      </c>
      <c r="W16" s="11" t="s">
        <v>148</v>
      </c>
      <c r="X16" s="10">
        <v>43756</v>
      </c>
      <c r="Y16" s="10">
        <v>43756</v>
      </c>
      <c r="Z16" s="5">
        <v>9</v>
      </c>
      <c r="AA16" s="11">
        <f t="shared" si="0"/>
        <v>2818.7799999999997</v>
      </c>
      <c r="AB16" s="3">
        <v>0</v>
      </c>
      <c r="AC16" s="10">
        <v>43763</v>
      </c>
      <c r="AD16" s="5" t="s">
        <v>207</v>
      </c>
      <c r="AE16" s="5">
        <v>9</v>
      </c>
      <c r="AF16" s="6" t="s">
        <v>126</v>
      </c>
      <c r="AG16" s="3" t="s">
        <v>116</v>
      </c>
      <c r="AH16" s="4">
        <v>43855</v>
      </c>
      <c r="AI16" s="4">
        <v>43855</v>
      </c>
      <c r="AJ16" s="3"/>
    </row>
    <row r="17" spans="1:36" ht="60" x14ac:dyDescent="0.25">
      <c r="A17" s="3">
        <v>2019</v>
      </c>
      <c r="B17" s="4">
        <v>43739</v>
      </c>
      <c r="C17" s="4">
        <v>43830</v>
      </c>
      <c r="D17" s="3" t="s">
        <v>96</v>
      </c>
      <c r="E17" s="11">
        <v>177</v>
      </c>
      <c r="F17" s="11" t="s">
        <v>149</v>
      </c>
      <c r="G17" s="11" t="s">
        <v>149</v>
      </c>
      <c r="H17" s="11" t="s">
        <v>150</v>
      </c>
      <c r="I17" s="11" t="s">
        <v>151</v>
      </c>
      <c r="J17" s="11" t="s">
        <v>152</v>
      </c>
      <c r="K17" s="11" t="s">
        <v>153</v>
      </c>
      <c r="L17" s="3" t="s">
        <v>99</v>
      </c>
      <c r="M17" s="3" t="s">
        <v>112</v>
      </c>
      <c r="N17" s="12" t="s">
        <v>101</v>
      </c>
      <c r="O17" s="24">
        <v>0</v>
      </c>
      <c r="P17" s="11">
        <f>103.79+30.17+795.78+43.15</f>
        <v>972.89</v>
      </c>
      <c r="Q17" s="3" t="s">
        <v>113</v>
      </c>
      <c r="R17" s="3" t="s">
        <v>114</v>
      </c>
      <c r="S17" s="3" t="s">
        <v>115</v>
      </c>
      <c r="T17" s="11" t="s">
        <v>113</v>
      </c>
      <c r="U17" s="11" t="s">
        <v>154</v>
      </c>
      <c r="V17" s="11" t="s">
        <v>154</v>
      </c>
      <c r="W17" s="11" t="s">
        <v>155</v>
      </c>
      <c r="X17" s="10">
        <v>43761</v>
      </c>
      <c r="Y17" s="10">
        <v>43763</v>
      </c>
      <c r="Z17" s="5">
        <v>10</v>
      </c>
      <c r="AA17" s="11">
        <f t="shared" si="0"/>
        <v>972.89</v>
      </c>
      <c r="AB17" s="13">
        <v>0</v>
      </c>
      <c r="AC17" s="10">
        <v>43766</v>
      </c>
      <c r="AD17" s="5" t="s">
        <v>208</v>
      </c>
      <c r="AE17" s="5">
        <v>10</v>
      </c>
      <c r="AF17" s="6" t="s">
        <v>126</v>
      </c>
      <c r="AG17" s="3" t="s">
        <v>116</v>
      </c>
      <c r="AH17" s="4">
        <v>43855</v>
      </c>
      <c r="AI17" s="4">
        <v>43855</v>
      </c>
      <c r="AJ17" s="3"/>
    </row>
    <row r="18" spans="1:36" ht="90" x14ac:dyDescent="0.25">
      <c r="A18" s="3">
        <v>2019</v>
      </c>
      <c r="B18" s="4">
        <v>43739</v>
      </c>
      <c r="C18" s="4">
        <v>43830</v>
      </c>
      <c r="D18" s="3" t="s">
        <v>96</v>
      </c>
      <c r="E18" s="11">
        <v>5</v>
      </c>
      <c r="F18" s="11" t="s">
        <v>136</v>
      </c>
      <c r="G18" s="11" t="s">
        <v>136</v>
      </c>
      <c r="H18" s="11" t="s">
        <v>156</v>
      </c>
      <c r="I18" s="11" t="s">
        <v>157</v>
      </c>
      <c r="J18" s="11" t="s">
        <v>158</v>
      </c>
      <c r="K18" s="11" t="s">
        <v>159</v>
      </c>
      <c r="L18" s="3" t="s">
        <v>99</v>
      </c>
      <c r="M18" s="3" t="s">
        <v>112</v>
      </c>
      <c r="N18" s="12" t="s">
        <v>101</v>
      </c>
      <c r="O18" s="24">
        <v>0</v>
      </c>
      <c r="P18" s="11">
        <f>121.55+336.21</f>
        <v>457.76</v>
      </c>
      <c r="Q18" s="3" t="s">
        <v>113</v>
      </c>
      <c r="R18" s="3" t="s">
        <v>114</v>
      </c>
      <c r="S18" s="3" t="s">
        <v>115</v>
      </c>
      <c r="T18" s="11" t="s">
        <v>113</v>
      </c>
      <c r="U18" s="11" t="s">
        <v>118</v>
      </c>
      <c r="V18" s="11" t="s">
        <v>118</v>
      </c>
      <c r="W18" s="11" t="s">
        <v>160</v>
      </c>
      <c r="X18" s="10">
        <v>43637</v>
      </c>
      <c r="Y18" s="10">
        <v>43637</v>
      </c>
      <c r="Z18" s="5">
        <v>11</v>
      </c>
      <c r="AA18" s="11">
        <f t="shared" si="0"/>
        <v>457.76</v>
      </c>
      <c r="AB18" s="13">
        <v>0</v>
      </c>
      <c r="AC18" s="10">
        <v>43633</v>
      </c>
      <c r="AD18" s="5" t="s">
        <v>209</v>
      </c>
      <c r="AE18" s="5">
        <v>11</v>
      </c>
      <c r="AF18" s="6" t="s">
        <v>126</v>
      </c>
      <c r="AG18" s="3" t="s">
        <v>116</v>
      </c>
      <c r="AH18" s="4">
        <v>43855</v>
      </c>
      <c r="AI18" s="4">
        <v>43855</v>
      </c>
      <c r="AJ18" s="3"/>
    </row>
    <row r="19" spans="1:36" ht="45" x14ac:dyDescent="0.25">
      <c r="A19" s="3">
        <v>2019</v>
      </c>
      <c r="B19" s="4">
        <v>43739</v>
      </c>
      <c r="C19" s="4">
        <v>43830</v>
      </c>
      <c r="D19" s="3" t="s">
        <v>96</v>
      </c>
      <c r="E19" s="11">
        <v>246</v>
      </c>
      <c r="F19" s="11" t="s">
        <v>161</v>
      </c>
      <c r="G19" s="11" t="s">
        <v>161</v>
      </c>
      <c r="H19" s="11" t="s">
        <v>156</v>
      </c>
      <c r="I19" s="11" t="s">
        <v>162</v>
      </c>
      <c r="J19" s="11" t="s">
        <v>152</v>
      </c>
      <c r="K19" s="11" t="s">
        <v>163</v>
      </c>
      <c r="L19" s="3" t="s">
        <v>99</v>
      </c>
      <c r="M19" s="3" t="s">
        <v>112</v>
      </c>
      <c r="N19" s="12" t="s">
        <v>101</v>
      </c>
      <c r="O19" s="24">
        <v>0</v>
      </c>
      <c r="P19" s="11">
        <f>417.81+129.31+129.31+184.05+336.21</f>
        <v>1196.69</v>
      </c>
      <c r="Q19" s="3" t="s">
        <v>113</v>
      </c>
      <c r="R19" s="3" t="s">
        <v>114</v>
      </c>
      <c r="S19" s="3" t="s">
        <v>115</v>
      </c>
      <c r="T19" s="11" t="s">
        <v>113</v>
      </c>
      <c r="U19" s="11" t="s">
        <v>129</v>
      </c>
      <c r="V19" s="11" t="s">
        <v>129</v>
      </c>
      <c r="W19" s="11" t="s">
        <v>164</v>
      </c>
      <c r="X19" s="10">
        <v>43781</v>
      </c>
      <c r="Y19" s="10">
        <v>43783</v>
      </c>
      <c r="Z19" s="5">
        <v>12</v>
      </c>
      <c r="AA19" s="11">
        <f t="shared" si="0"/>
        <v>1196.69</v>
      </c>
      <c r="AB19" s="13">
        <v>0</v>
      </c>
      <c r="AC19" s="10">
        <v>43788</v>
      </c>
      <c r="AD19" s="5" t="s">
        <v>210</v>
      </c>
      <c r="AE19" s="5">
        <v>12</v>
      </c>
      <c r="AF19" s="6" t="s">
        <v>126</v>
      </c>
      <c r="AG19" s="3" t="s">
        <v>116</v>
      </c>
      <c r="AH19" s="4">
        <v>43855</v>
      </c>
      <c r="AI19" s="4">
        <v>43855</v>
      </c>
      <c r="AJ19" s="3"/>
    </row>
    <row r="20" spans="1:36" ht="45" x14ac:dyDescent="0.25">
      <c r="A20" s="3">
        <v>2019</v>
      </c>
      <c r="B20" s="4">
        <v>43739</v>
      </c>
      <c r="C20" s="4">
        <v>43830</v>
      </c>
      <c r="D20" s="3" t="s">
        <v>96</v>
      </c>
      <c r="E20" s="11">
        <v>11</v>
      </c>
      <c r="F20" s="11" t="s">
        <v>165</v>
      </c>
      <c r="G20" s="11" t="s">
        <v>165</v>
      </c>
      <c r="H20" s="11" t="s">
        <v>166</v>
      </c>
      <c r="I20" s="11" t="s">
        <v>167</v>
      </c>
      <c r="J20" s="11" t="s">
        <v>168</v>
      </c>
      <c r="K20" s="11" t="s">
        <v>169</v>
      </c>
      <c r="L20" s="3" t="s">
        <v>99</v>
      </c>
      <c r="M20" s="3" t="s">
        <v>112</v>
      </c>
      <c r="N20" s="12" t="s">
        <v>101</v>
      </c>
      <c r="O20" s="24">
        <v>0</v>
      </c>
      <c r="P20" s="11">
        <f>417.81+129.31+1221.24+184.05+336.21</f>
        <v>2288.62</v>
      </c>
      <c r="Q20" s="3" t="s">
        <v>113</v>
      </c>
      <c r="R20" s="3" t="s">
        <v>114</v>
      </c>
      <c r="S20" s="3" t="s">
        <v>115</v>
      </c>
      <c r="T20" s="11" t="s">
        <v>113</v>
      </c>
      <c r="U20" s="11" t="s">
        <v>129</v>
      </c>
      <c r="V20" s="11" t="s">
        <v>129</v>
      </c>
      <c r="W20" s="11" t="s">
        <v>164</v>
      </c>
      <c r="X20" s="10">
        <v>43781</v>
      </c>
      <c r="Y20" s="10">
        <v>43783</v>
      </c>
      <c r="Z20" s="5">
        <v>13</v>
      </c>
      <c r="AA20" s="11">
        <f t="shared" si="0"/>
        <v>2288.62</v>
      </c>
      <c r="AB20" s="13">
        <v>0</v>
      </c>
      <c r="AC20" s="10">
        <v>43798</v>
      </c>
      <c r="AD20" s="5" t="s">
        <v>211</v>
      </c>
      <c r="AE20" s="5">
        <v>13</v>
      </c>
      <c r="AF20" s="6" t="s">
        <v>126</v>
      </c>
      <c r="AG20" s="3" t="s">
        <v>116</v>
      </c>
      <c r="AH20" s="4">
        <v>43855</v>
      </c>
      <c r="AI20" s="4">
        <v>43855</v>
      </c>
      <c r="AJ20" s="3"/>
    </row>
    <row r="21" spans="1:36" ht="45" x14ac:dyDescent="0.25">
      <c r="A21" s="3">
        <v>2019</v>
      </c>
      <c r="B21" s="4">
        <v>43739</v>
      </c>
      <c r="C21" s="4">
        <v>43830</v>
      </c>
      <c r="D21" s="3" t="s">
        <v>96</v>
      </c>
      <c r="E21" s="11">
        <v>1</v>
      </c>
      <c r="F21" s="11" t="s">
        <v>120</v>
      </c>
      <c r="G21" s="11" t="s">
        <v>120</v>
      </c>
      <c r="H21" s="11" t="s">
        <v>117</v>
      </c>
      <c r="I21" s="11" t="s">
        <v>124</v>
      </c>
      <c r="J21" s="11" t="s">
        <v>121</v>
      </c>
      <c r="K21" s="11" t="s">
        <v>123</v>
      </c>
      <c r="L21" s="3" t="s">
        <v>99</v>
      </c>
      <c r="M21" s="3" t="s">
        <v>112</v>
      </c>
      <c r="N21" s="12" t="s">
        <v>101</v>
      </c>
      <c r="O21" s="24">
        <v>0</v>
      </c>
      <c r="P21" s="11">
        <f>1358.56+562.39+57.76+989.75+241.38</f>
        <v>3209.84</v>
      </c>
      <c r="Q21" s="3" t="s">
        <v>113</v>
      </c>
      <c r="R21" s="3" t="s">
        <v>114</v>
      </c>
      <c r="S21" s="3" t="s">
        <v>115</v>
      </c>
      <c r="T21" s="11" t="s">
        <v>113</v>
      </c>
      <c r="U21" s="11" t="s">
        <v>118</v>
      </c>
      <c r="V21" s="11" t="s">
        <v>118</v>
      </c>
      <c r="W21" s="11" t="s">
        <v>147</v>
      </c>
      <c r="X21" s="10">
        <v>43766</v>
      </c>
      <c r="Y21" s="10">
        <v>43767</v>
      </c>
      <c r="Z21" s="5">
        <v>14</v>
      </c>
      <c r="AA21" s="11">
        <f t="shared" si="0"/>
        <v>3209.84</v>
      </c>
      <c r="AB21" s="13">
        <v>0</v>
      </c>
      <c r="AC21" s="10">
        <v>43780</v>
      </c>
      <c r="AD21" s="5" t="s">
        <v>212</v>
      </c>
      <c r="AE21" s="5">
        <v>14</v>
      </c>
      <c r="AF21" s="6" t="s">
        <v>126</v>
      </c>
      <c r="AG21" s="3" t="s">
        <v>116</v>
      </c>
      <c r="AH21" s="4">
        <v>43855</v>
      </c>
      <c r="AI21" s="4">
        <v>43855</v>
      </c>
      <c r="AJ21" s="3"/>
    </row>
    <row r="22" spans="1:36" ht="45" x14ac:dyDescent="0.25">
      <c r="A22" s="3">
        <v>2019</v>
      </c>
      <c r="B22" s="4">
        <v>43739</v>
      </c>
      <c r="C22" s="4">
        <v>43830</v>
      </c>
      <c r="D22" s="3" t="s">
        <v>96</v>
      </c>
      <c r="E22" s="11">
        <v>5</v>
      </c>
      <c r="F22" s="11" t="s">
        <v>136</v>
      </c>
      <c r="G22" s="11" t="s">
        <v>137</v>
      </c>
      <c r="H22" s="11" t="s">
        <v>137</v>
      </c>
      <c r="I22" s="11" t="s">
        <v>138</v>
      </c>
      <c r="J22" s="11" t="s">
        <v>139</v>
      </c>
      <c r="K22" s="11" t="s">
        <v>140</v>
      </c>
      <c r="L22" s="3" t="s">
        <v>99</v>
      </c>
      <c r="M22" s="3" t="s">
        <v>112</v>
      </c>
      <c r="N22" s="12" t="s">
        <v>101</v>
      </c>
      <c r="O22" s="24">
        <v>0</v>
      </c>
      <c r="P22" s="11">
        <f>417.81+129.31+129.31+184.05+336.21</f>
        <v>1196.69</v>
      </c>
      <c r="Q22" s="3" t="s">
        <v>113</v>
      </c>
      <c r="R22" s="3" t="s">
        <v>114</v>
      </c>
      <c r="S22" s="3" t="s">
        <v>115</v>
      </c>
      <c r="T22" s="11" t="s">
        <v>113</v>
      </c>
      <c r="U22" s="11" t="s">
        <v>129</v>
      </c>
      <c r="V22" s="11" t="s">
        <v>129</v>
      </c>
      <c r="W22" s="11" t="s">
        <v>164</v>
      </c>
      <c r="X22" s="10">
        <v>43781</v>
      </c>
      <c r="Y22" s="10">
        <v>43783</v>
      </c>
      <c r="Z22" s="5">
        <v>15</v>
      </c>
      <c r="AA22" s="11">
        <f t="shared" si="0"/>
        <v>1196.69</v>
      </c>
      <c r="AB22" s="13">
        <v>0</v>
      </c>
      <c r="AC22" s="10">
        <v>43798</v>
      </c>
      <c r="AD22" s="5" t="s">
        <v>213</v>
      </c>
      <c r="AE22" s="5">
        <v>15</v>
      </c>
      <c r="AF22" s="6" t="s">
        <v>126</v>
      </c>
      <c r="AG22" s="3" t="s">
        <v>116</v>
      </c>
      <c r="AH22" s="4">
        <v>43855</v>
      </c>
      <c r="AI22" s="4">
        <v>43855</v>
      </c>
      <c r="AJ22" s="3"/>
    </row>
    <row r="23" spans="1:36" ht="45" x14ac:dyDescent="0.25">
      <c r="A23" s="3">
        <v>2019</v>
      </c>
      <c r="B23" s="4">
        <v>43739</v>
      </c>
      <c r="C23" s="4">
        <v>43830</v>
      </c>
      <c r="D23" s="3" t="s">
        <v>96</v>
      </c>
      <c r="E23" s="11">
        <v>177</v>
      </c>
      <c r="F23" s="11" t="s">
        <v>149</v>
      </c>
      <c r="G23" s="11" t="s">
        <v>149</v>
      </c>
      <c r="H23" s="11" t="s">
        <v>150</v>
      </c>
      <c r="I23" s="11" t="s">
        <v>151</v>
      </c>
      <c r="J23" s="11" t="s">
        <v>152</v>
      </c>
      <c r="K23" s="11" t="s">
        <v>153</v>
      </c>
      <c r="L23" s="3" t="s">
        <v>99</v>
      </c>
      <c r="M23" s="3" t="s">
        <v>112</v>
      </c>
      <c r="N23" s="12" t="s">
        <v>101</v>
      </c>
      <c r="O23" s="24">
        <v>0</v>
      </c>
      <c r="P23" s="11">
        <f>417.81+129.31+129.31+184.05+336.2</f>
        <v>1196.68</v>
      </c>
      <c r="Q23" s="3" t="s">
        <v>113</v>
      </c>
      <c r="R23" s="3" t="s">
        <v>114</v>
      </c>
      <c r="S23" s="3" t="s">
        <v>115</v>
      </c>
      <c r="T23" s="11" t="s">
        <v>113</v>
      </c>
      <c r="U23" s="11" t="s">
        <v>129</v>
      </c>
      <c r="V23" s="11" t="s">
        <v>129</v>
      </c>
      <c r="W23" s="11" t="s">
        <v>164</v>
      </c>
      <c r="X23" s="10">
        <v>43781</v>
      </c>
      <c r="Y23" s="10">
        <v>43783</v>
      </c>
      <c r="Z23" s="5">
        <v>16</v>
      </c>
      <c r="AA23" s="11">
        <f t="shared" si="0"/>
        <v>1196.68</v>
      </c>
      <c r="AB23" s="13">
        <v>0</v>
      </c>
      <c r="AC23" s="10">
        <v>43798</v>
      </c>
      <c r="AD23" s="5" t="s">
        <v>214</v>
      </c>
      <c r="AE23" s="5">
        <v>16</v>
      </c>
      <c r="AF23" s="6" t="s">
        <v>126</v>
      </c>
      <c r="AG23" s="3" t="s">
        <v>116</v>
      </c>
      <c r="AH23" s="4">
        <v>43855</v>
      </c>
      <c r="AI23" s="4">
        <v>43855</v>
      </c>
      <c r="AJ23" s="3"/>
    </row>
    <row r="24" spans="1:36" ht="45" x14ac:dyDescent="0.25">
      <c r="A24" s="3">
        <v>2019</v>
      </c>
      <c r="B24" s="4">
        <v>43739</v>
      </c>
      <c r="C24" s="4">
        <v>43830</v>
      </c>
      <c r="D24" s="3" t="s">
        <v>96</v>
      </c>
      <c r="E24" s="11">
        <v>5</v>
      </c>
      <c r="F24" s="11" t="s">
        <v>136</v>
      </c>
      <c r="G24" s="11" t="s">
        <v>166</v>
      </c>
      <c r="H24" s="11" t="s">
        <v>166</v>
      </c>
      <c r="I24" s="11" t="s">
        <v>170</v>
      </c>
      <c r="J24" s="11" t="s">
        <v>171</v>
      </c>
      <c r="K24" s="11" t="s">
        <v>172</v>
      </c>
      <c r="L24" s="3" t="s">
        <v>99</v>
      </c>
      <c r="M24" s="3" t="s">
        <v>112</v>
      </c>
      <c r="N24" s="12" t="s">
        <v>101</v>
      </c>
      <c r="O24" s="24">
        <v>0</v>
      </c>
      <c r="P24" s="11">
        <f>417.81+129.31+129.31+184.05+336.2</f>
        <v>1196.68</v>
      </c>
      <c r="Q24" s="3" t="s">
        <v>113</v>
      </c>
      <c r="R24" s="3" t="s">
        <v>114</v>
      </c>
      <c r="S24" s="3" t="s">
        <v>115</v>
      </c>
      <c r="T24" s="11" t="s">
        <v>113</v>
      </c>
      <c r="U24" s="11" t="s">
        <v>129</v>
      </c>
      <c r="V24" s="11" t="s">
        <v>129</v>
      </c>
      <c r="W24" s="11" t="s">
        <v>164</v>
      </c>
      <c r="X24" s="10">
        <v>43781</v>
      </c>
      <c r="Y24" s="10">
        <v>43783</v>
      </c>
      <c r="Z24" s="5">
        <v>17</v>
      </c>
      <c r="AA24" s="11">
        <f t="shared" si="0"/>
        <v>1196.68</v>
      </c>
      <c r="AB24" s="13">
        <v>0</v>
      </c>
      <c r="AC24" s="10">
        <v>43789</v>
      </c>
      <c r="AD24" s="5" t="s">
        <v>215</v>
      </c>
      <c r="AE24" s="5">
        <v>17</v>
      </c>
      <c r="AF24" s="6" t="s">
        <v>126</v>
      </c>
      <c r="AG24" s="3" t="s">
        <v>116</v>
      </c>
      <c r="AH24" s="4">
        <v>43855</v>
      </c>
      <c r="AI24" s="4">
        <v>43855</v>
      </c>
      <c r="AJ24" s="3"/>
    </row>
    <row r="25" spans="1:36" ht="45" x14ac:dyDescent="0.25">
      <c r="A25" s="3">
        <v>2019</v>
      </c>
      <c r="B25" s="4">
        <v>43739</v>
      </c>
      <c r="C25" s="4">
        <v>43830</v>
      </c>
      <c r="D25" s="3" t="s">
        <v>96</v>
      </c>
      <c r="E25" s="11">
        <v>5</v>
      </c>
      <c r="F25" s="11" t="s">
        <v>136</v>
      </c>
      <c r="G25" s="11" t="s">
        <v>156</v>
      </c>
      <c r="H25" s="11" t="s">
        <v>156</v>
      </c>
      <c r="I25" s="11" t="s">
        <v>173</v>
      </c>
      <c r="J25" s="11" t="s">
        <v>174</v>
      </c>
      <c r="K25" s="11" t="s">
        <v>171</v>
      </c>
      <c r="L25" s="3" t="s">
        <v>99</v>
      </c>
      <c r="M25" s="3" t="s">
        <v>112</v>
      </c>
      <c r="N25" s="12" t="s">
        <v>101</v>
      </c>
      <c r="O25" s="24">
        <v>0</v>
      </c>
      <c r="P25" s="11">
        <v>150</v>
      </c>
      <c r="Q25" s="3" t="s">
        <v>113</v>
      </c>
      <c r="R25" s="3" t="s">
        <v>114</v>
      </c>
      <c r="S25" s="3" t="s">
        <v>115</v>
      </c>
      <c r="T25" s="11" t="s">
        <v>113</v>
      </c>
      <c r="U25" s="11" t="s">
        <v>175</v>
      </c>
      <c r="V25" s="11" t="s">
        <v>175</v>
      </c>
      <c r="W25" s="11" t="s">
        <v>176</v>
      </c>
      <c r="X25" s="10">
        <v>43776</v>
      </c>
      <c r="Y25" s="10">
        <v>43776</v>
      </c>
      <c r="Z25" s="5">
        <v>18</v>
      </c>
      <c r="AA25" s="11">
        <f t="shared" si="0"/>
        <v>150</v>
      </c>
      <c r="AB25" s="13">
        <v>0</v>
      </c>
      <c r="AC25" s="10">
        <v>43797</v>
      </c>
      <c r="AD25" s="5" t="s">
        <v>216</v>
      </c>
      <c r="AE25" s="5">
        <v>18</v>
      </c>
      <c r="AF25" s="6" t="s">
        <v>126</v>
      </c>
      <c r="AG25" s="3" t="s">
        <v>116</v>
      </c>
      <c r="AH25" s="4">
        <v>43855</v>
      </c>
      <c r="AI25" s="4">
        <v>43855</v>
      </c>
      <c r="AJ25" s="3"/>
    </row>
    <row r="26" spans="1:36" ht="45" x14ac:dyDescent="0.25">
      <c r="A26" s="3">
        <v>2019</v>
      </c>
      <c r="B26" s="4">
        <v>43739</v>
      </c>
      <c r="C26" s="4">
        <v>43830</v>
      </c>
      <c r="D26" s="3" t="s">
        <v>96</v>
      </c>
      <c r="E26" s="11">
        <v>11</v>
      </c>
      <c r="F26" s="11" t="s">
        <v>165</v>
      </c>
      <c r="G26" s="11" t="s">
        <v>165</v>
      </c>
      <c r="H26" s="11" t="s">
        <v>166</v>
      </c>
      <c r="I26" s="11" t="s">
        <v>167</v>
      </c>
      <c r="J26" s="11" t="s">
        <v>168</v>
      </c>
      <c r="K26" s="11" t="s">
        <v>169</v>
      </c>
      <c r="L26" s="3" t="s">
        <v>99</v>
      </c>
      <c r="M26" s="3" t="s">
        <v>112</v>
      </c>
      <c r="N26" s="12" t="s">
        <v>101</v>
      </c>
      <c r="O26" s="24">
        <v>4</v>
      </c>
      <c r="P26" s="11">
        <f>824*6</f>
        <v>4944</v>
      </c>
      <c r="Q26" s="3" t="s">
        <v>113</v>
      </c>
      <c r="R26" s="3" t="s">
        <v>114</v>
      </c>
      <c r="S26" s="3" t="s">
        <v>115</v>
      </c>
      <c r="T26" s="11" t="s">
        <v>113</v>
      </c>
      <c r="U26" s="11" t="s">
        <v>129</v>
      </c>
      <c r="V26" s="11" t="s">
        <v>129</v>
      </c>
      <c r="W26" s="11" t="s">
        <v>164</v>
      </c>
      <c r="X26" s="10">
        <v>43781</v>
      </c>
      <c r="Y26" s="10">
        <v>43783</v>
      </c>
      <c r="Z26" s="5">
        <v>19</v>
      </c>
      <c r="AA26" s="11">
        <f t="shared" si="0"/>
        <v>4944</v>
      </c>
      <c r="AB26" s="13">
        <v>0</v>
      </c>
      <c r="AC26" s="10">
        <v>43794</v>
      </c>
      <c r="AD26" s="5" t="s">
        <v>217</v>
      </c>
      <c r="AE26" s="23">
        <v>19</v>
      </c>
      <c r="AF26" s="6" t="s">
        <v>126</v>
      </c>
      <c r="AG26" s="3" t="s">
        <v>116</v>
      </c>
      <c r="AH26" s="4">
        <v>43855</v>
      </c>
      <c r="AI26" s="4">
        <v>43855</v>
      </c>
      <c r="AJ26" s="3"/>
    </row>
    <row r="27" spans="1:36" ht="45" x14ac:dyDescent="0.25">
      <c r="A27" s="3">
        <v>2019</v>
      </c>
      <c r="B27" s="4">
        <v>43739</v>
      </c>
      <c r="C27" s="4">
        <v>43830</v>
      </c>
      <c r="D27" s="3" t="s">
        <v>96</v>
      </c>
      <c r="E27" s="11">
        <v>1</v>
      </c>
      <c r="F27" s="11" t="s">
        <v>120</v>
      </c>
      <c r="G27" s="11" t="s">
        <v>120</v>
      </c>
      <c r="H27" s="11" t="s">
        <v>117</v>
      </c>
      <c r="I27" s="11" t="s">
        <v>124</v>
      </c>
      <c r="J27" s="11" t="s">
        <v>121</v>
      </c>
      <c r="K27" s="11" t="s">
        <v>123</v>
      </c>
      <c r="L27" s="3" t="s">
        <v>99</v>
      </c>
      <c r="M27" s="3" t="s">
        <v>112</v>
      </c>
      <c r="N27" s="12" t="s">
        <v>101</v>
      </c>
      <c r="O27" s="24">
        <v>0</v>
      </c>
      <c r="P27" s="11">
        <f>120.69+120.69+336.21+336.21</f>
        <v>913.8</v>
      </c>
      <c r="Q27" s="3" t="s">
        <v>113</v>
      </c>
      <c r="R27" s="3" t="s">
        <v>114</v>
      </c>
      <c r="S27" s="3" t="s">
        <v>115</v>
      </c>
      <c r="T27" s="11" t="s">
        <v>113</v>
      </c>
      <c r="U27" s="11" t="s">
        <v>129</v>
      </c>
      <c r="V27" s="11" t="s">
        <v>129</v>
      </c>
      <c r="W27" s="11" t="s">
        <v>164</v>
      </c>
      <c r="X27" s="10">
        <v>43781</v>
      </c>
      <c r="Y27" s="10">
        <v>43783</v>
      </c>
      <c r="Z27" s="5">
        <v>20</v>
      </c>
      <c r="AA27" s="11">
        <f t="shared" si="0"/>
        <v>913.8</v>
      </c>
      <c r="AB27" s="13">
        <v>0</v>
      </c>
      <c r="AC27" s="10">
        <v>43794</v>
      </c>
      <c r="AD27" s="5" t="s">
        <v>218</v>
      </c>
      <c r="AE27" s="5">
        <v>20</v>
      </c>
      <c r="AF27" s="6" t="s">
        <v>126</v>
      </c>
      <c r="AG27" s="3" t="s">
        <v>116</v>
      </c>
      <c r="AH27" s="4">
        <v>43855</v>
      </c>
      <c r="AI27" s="4">
        <v>43855</v>
      </c>
      <c r="AJ27" s="3"/>
    </row>
    <row r="28" spans="1:36" ht="45" x14ac:dyDescent="0.25">
      <c r="A28" s="3">
        <v>2019</v>
      </c>
      <c r="B28" s="4">
        <v>43739</v>
      </c>
      <c r="C28" s="4">
        <v>43830</v>
      </c>
      <c r="D28" s="3" t="s">
        <v>96</v>
      </c>
      <c r="E28" s="11">
        <v>177</v>
      </c>
      <c r="F28" s="11" t="s">
        <v>149</v>
      </c>
      <c r="G28" s="11" t="s">
        <v>149</v>
      </c>
      <c r="H28" s="11" t="s">
        <v>150</v>
      </c>
      <c r="I28" s="11" t="s">
        <v>151</v>
      </c>
      <c r="J28" s="11" t="s">
        <v>152</v>
      </c>
      <c r="K28" s="11" t="s">
        <v>153</v>
      </c>
      <c r="L28" s="3" t="s">
        <v>99</v>
      </c>
      <c r="M28" s="3" t="s">
        <v>112</v>
      </c>
      <c r="N28" s="12" t="s">
        <v>101</v>
      </c>
      <c r="O28" s="24">
        <v>0</v>
      </c>
      <c r="P28" s="11">
        <f>653.47+35.34+257.76</f>
        <v>946.57</v>
      </c>
      <c r="Q28" s="3" t="s">
        <v>113</v>
      </c>
      <c r="R28" s="3" t="s">
        <v>114</v>
      </c>
      <c r="S28" s="3" t="s">
        <v>115</v>
      </c>
      <c r="T28" s="11" t="s">
        <v>113</v>
      </c>
      <c r="U28" s="11" t="s">
        <v>122</v>
      </c>
      <c r="V28" s="11" t="s">
        <v>127</v>
      </c>
      <c r="W28" s="11" t="s">
        <v>177</v>
      </c>
      <c r="X28" s="10">
        <v>43795</v>
      </c>
      <c r="Y28" s="10">
        <v>43795</v>
      </c>
      <c r="Z28" s="5">
        <v>21</v>
      </c>
      <c r="AA28" s="11">
        <f t="shared" si="0"/>
        <v>946.57</v>
      </c>
      <c r="AB28" s="13">
        <v>0</v>
      </c>
      <c r="AC28" s="10">
        <v>43795</v>
      </c>
      <c r="AD28" s="5" t="s">
        <v>219</v>
      </c>
      <c r="AE28" s="5">
        <v>21</v>
      </c>
      <c r="AF28" s="6" t="s">
        <v>126</v>
      </c>
      <c r="AG28" s="3" t="s">
        <v>116</v>
      </c>
      <c r="AH28" s="4">
        <v>43855</v>
      </c>
      <c r="AI28" s="4">
        <v>43855</v>
      </c>
      <c r="AJ28" s="3"/>
    </row>
    <row r="29" spans="1:36" ht="45" x14ac:dyDescent="0.25">
      <c r="A29" s="3">
        <v>2019</v>
      </c>
      <c r="B29" s="4">
        <v>43739</v>
      </c>
      <c r="C29" s="4">
        <v>43830</v>
      </c>
      <c r="D29" s="3" t="s">
        <v>96</v>
      </c>
      <c r="E29" s="11">
        <v>1</v>
      </c>
      <c r="F29" s="11" t="s">
        <v>120</v>
      </c>
      <c r="G29" s="11" t="s">
        <v>120</v>
      </c>
      <c r="H29" s="11" t="s">
        <v>117</v>
      </c>
      <c r="I29" s="11" t="s">
        <v>124</v>
      </c>
      <c r="J29" s="11" t="s">
        <v>121</v>
      </c>
      <c r="K29" s="11" t="s">
        <v>123</v>
      </c>
      <c r="L29" s="3" t="s">
        <v>99</v>
      </c>
      <c r="M29" s="3" t="s">
        <v>112</v>
      </c>
      <c r="N29" s="12" t="s">
        <v>101</v>
      </c>
      <c r="O29" s="24">
        <v>0</v>
      </c>
      <c r="P29" s="11">
        <f>191.23+877.93</f>
        <v>1069.1599999999999</v>
      </c>
      <c r="Q29" s="3" t="s">
        <v>113</v>
      </c>
      <c r="R29" s="3" t="s">
        <v>114</v>
      </c>
      <c r="S29" s="3" t="s">
        <v>115</v>
      </c>
      <c r="T29" s="11" t="s">
        <v>113</v>
      </c>
      <c r="U29" s="11" t="s">
        <v>178</v>
      </c>
      <c r="V29" s="11" t="s">
        <v>179</v>
      </c>
      <c r="W29" s="11" t="s">
        <v>180</v>
      </c>
      <c r="X29" s="10">
        <v>43809</v>
      </c>
      <c r="Y29" s="10">
        <v>43809</v>
      </c>
      <c r="Z29" s="5">
        <v>22</v>
      </c>
      <c r="AA29" s="11">
        <f t="shared" si="0"/>
        <v>1069.1599999999999</v>
      </c>
      <c r="AB29" s="13">
        <v>0</v>
      </c>
      <c r="AC29" s="10">
        <v>43810</v>
      </c>
      <c r="AD29" s="5" t="s">
        <v>220</v>
      </c>
      <c r="AE29" s="5">
        <v>22</v>
      </c>
      <c r="AF29" s="6" t="s">
        <v>126</v>
      </c>
      <c r="AG29" s="3" t="s">
        <v>116</v>
      </c>
      <c r="AH29" s="4">
        <v>43855</v>
      </c>
      <c r="AI29" s="4">
        <v>43855</v>
      </c>
      <c r="AJ29" s="3"/>
    </row>
    <row r="30" spans="1:36" ht="45" x14ac:dyDescent="0.25">
      <c r="A30" s="3">
        <v>2019</v>
      </c>
      <c r="B30" s="4">
        <v>43739</v>
      </c>
      <c r="C30" s="4">
        <v>43830</v>
      </c>
      <c r="D30" s="3" t="s">
        <v>96</v>
      </c>
      <c r="E30" s="11">
        <v>206</v>
      </c>
      <c r="F30" s="11" t="s">
        <v>181</v>
      </c>
      <c r="G30" s="11" t="s">
        <v>181</v>
      </c>
      <c r="H30" s="11" t="s">
        <v>150</v>
      </c>
      <c r="I30" s="11" t="s">
        <v>182</v>
      </c>
      <c r="J30" s="11" t="s">
        <v>183</v>
      </c>
      <c r="K30" s="11" t="s">
        <v>128</v>
      </c>
      <c r="L30" s="3" t="s">
        <v>99</v>
      </c>
      <c r="M30" s="3" t="s">
        <v>112</v>
      </c>
      <c r="N30" s="12" t="s">
        <v>101</v>
      </c>
      <c r="O30" s="24">
        <v>0</v>
      </c>
      <c r="P30" s="11">
        <f>417.81+129.31+129.31+184.05+336.21</f>
        <v>1196.69</v>
      </c>
      <c r="Q30" s="3" t="s">
        <v>113</v>
      </c>
      <c r="R30" s="3" t="s">
        <v>114</v>
      </c>
      <c r="S30" s="3" t="s">
        <v>115</v>
      </c>
      <c r="T30" s="11" t="s">
        <v>113</v>
      </c>
      <c r="U30" s="11" t="s">
        <v>129</v>
      </c>
      <c r="V30" s="11" t="s">
        <v>129</v>
      </c>
      <c r="W30" s="11" t="s">
        <v>164</v>
      </c>
      <c r="X30" s="10">
        <v>43781</v>
      </c>
      <c r="Y30" s="10">
        <v>43783</v>
      </c>
      <c r="Z30" s="5">
        <v>23</v>
      </c>
      <c r="AA30" s="11">
        <f t="shared" si="0"/>
        <v>1196.69</v>
      </c>
      <c r="AB30" s="13">
        <v>0</v>
      </c>
      <c r="AC30" s="10">
        <v>43802</v>
      </c>
      <c r="AD30" s="5" t="s">
        <v>221</v>
      </c>
      <c r="AE30" s="5">
        <v>23</v>
      </c>
      <c r="AF30" s="6" t="s">
        <v>126</v>
      </c>
      <c r="AG30" s="3" t="s">
        <v>116</v>
      </c>
      <c r="AH30" s="4">
        <v>43855</v>
      </c>
      <c r="AI30" s="4">
        <v>43855</v>
      </c>
      <c r="AJ30" s="3"/>
    </row>
    <row r="31" spans="1:36" ht="45" x14ac:dyDescent="0.25">
      <c r="A31" s="3">
        <v>2019</v>
      </c>
      <c r="B31" s="4">
        <v>43739</v>
      </c>
      <c r="C31" s="4">
        <v>43830</v>
      </c>
      <c r="D31" s="3" t="s">
        <v>96</v>
      </c>
      <c r="E31" s="11">
        <v>5</v>
      </c>
      <c r="F31" s="11" t="s">
        <v>136</v>
      </c>
      <c r="G31" s="11" t="s">
        <v>166</v>
      </c>
      <c r="H31" s="11" t="s">
        <v>166</v>
      </c>
      <c r="I31" s="11" t="s">
        <v>184</v>
      </c>
      <c r="J31" s="11" t="s">
        <v>185</v>
      </c>
      <c r="K31" s="11" t="s">
        <v>186</v>
      </c>
      <c r="L31" s="3" t="s">
        <v>99</v>
      </c>
      <c r="M31" s="3" t="s">
        <v>112</v>
      </c>
      <c r="N31" s="12" t="s">
        <v>101</v>
      </c>
      <c r="O31" s="24">
        <v>0</v>
      </c>
      <c r="P31" s="11">
        <v>191.23</v>
      </c>
      <c r="Q31" s="3" t="s">
        <v>113</v>
      </c>
      <c r="R31" s="3" t="s">
        <v>114</v>
      </c>
      <c r="S31" s="3" t="s">
        <v>115</v>
      </c>
      <c r="T31" s="11" t="s">
        <v>113</v>
      </c>
      <c r="U31" s="11" t="s">
        <v>178</v>
      </c>
      <c r="V31" s="11" t="s">
        <v>179</v>
      </c>
      <c r="W31" s="11" t="s">
        <v>180</v>
      </c>
      <c r="X31" s="10">
        <v>43809</v>
      </c>
      <c r="Y31" s="10">
        <v>43809</v>
      </c>
      <c r="Z31" s="5">
        <v>24</v>
      </c>
      <c r="AA31" s="11">
        <f t="shared" si="0"/>
        <v>191.23</v>
      </c>
      <c r="AB31" s="13">
        <v>0</v>
      </c>
      <c r="AC31" s="10">
        <v>43816</v>
      </c>
      <c r="AD31" s="5" t="s">
        <v>222</v>
      </c>
      <c r="AE31" s="5">
        <v>24</v>
      </c>
      <c r="AF31" s="6" t="s">
        <v>126</v>
      </c>
      <c r="AG31" s="3" t="s">
        <v>116</v>
      </c>
      <c r="AH31" s="4">
        <v>43855</v>
      </c>
      <c r="AI31" s="4">
        <v>43855</v>
      </c>
      <c r="AJ31" s="3"/>
    </row>
    <row r="32" spans="1:36" ht="45" x14ac:dyDescent="0.25">
      <c r="A32" s="3">
        <v>2019</v>
      </c>
      <c r="B32" s="4">
        <v>43739</v>
      </c>
      <c r="C32" s="4">
        <v>43830</v>
      </c>
      <c r="D32" s="3" t="s">
        <v>96</v>
      </c>
      <c r="E32" s="11">
        <v>57</v>
      </c>
      <c r="F32" s="11" t="s">
        <v>187</v>
      </c>
      <c r="G32" s="11" t="s">
        <v>187</v>
      </c>
      <c r="H32" s="11" t="s">
        <v>156</v>
      </c>
      <c r="I32" s="11" t="s">
        <v>188</v>
      </c>
      <c r="J32" s="11" t="s">
        <v>189</v>
      </c>
      <c r="K32" s="11" t="s">
        <v>190</v>
      </c>
      <c r="L32" s="3" t="s">
        <v>99</v>
      </c>
      <c r="M32" s="3" t="s">
        <v>112</v>
      </c>
      <c r="N32" s="12" t="s">
        <v>101</v>
      </c>
      <c r="O32" s="24">
        <v>0</v>
      </c>
      <c r="P32" s="11">
        <v>191.25</v>
      </c>
      <c r="Q32" s="3" t="s">
        <v>113</v>
      </c>
      <c r="R32" s="3" t="s">
        <v>114</v>
      </c>
      <c r="S32" s="3" t="s">
        <v>115</v>
      </c>
      <c r="T32" s="11" t="s">
        <v>113</v>
      </c>
      <c r="U32" s="11" t="s">
        <v>178</v>
      </c>
      <c r="V32" s="11" t="s">
        <v>179</v>
      </c>
      <c r="W32" s="11" t="s">
        <v>180</v>
      </c>
      <c r="X32" s="10">
        <v>43809</v>
      </c>
      <c r="Y32" s="10">
        <v>43809</v>
      </c>
      <c r="Z32" s="5">
        <v>25</v>
      </c>
      <c r="AA32" s="11">
        <f t="shared" si="0"/>
        <v>191.25</v>
      </c>
      <c r="AB32" s="13">
        <v>0</v>
      </c>
      <c r="AC32" s="10">
        <v>43817</v>
      </c>
      <c r="AD32" s="5" t="s">
        <v>223</v>
      </c>
      <c r="AE32" s="5">
        <v>25</v>
      </c>
      <c r="AF32" s="6" t="s">
        <v>126</v>
      </c>
      <c r="AG32" s="3" t="s">
        <v>116</v>
      </c>
      <c r="AH32" s="4">
        <v>43855</v>
      </c>
      <c r="AI32" s="4">
        <v>43855</v>
      </c>
      <c r="AJ32" s="3"/>
    </row>
    <row r="33" spans="1:36" ht="45" x14ac:dyDescent="0.25">
      <c r="A33" s="3">
        <v>2019</v>
      </c>
      <c r="B33" s="4">
        <v>43739</v>
      </c>
      <c r="C33" s="4">
        <v>43830</v>
      </c>
      <c r="D33" s="3" t="s">
        <v>96</v>
      </c>
      <c r="E33" s="11">
        <v>5</v>
      </c>
      <c r="F33" s="11" t="s">
        <v>136</v>
      </c>
      <c r="G33" s="11" t="s">
        <v>156</v>
      </c>
      <c r="H33" s="11" t="s">
        <v>156</v>
      </c>
      <c r="I33" s="11" t="s">
        <v>191</v>
      </c>
      <c r="J33" s="11" t="s">
        <v>192</v>
      </c>
      <c r="K33" s="11" t="s">
        <v>193</v>
      </c>
      <c r="L33" s="3" t="s">
        <v>99</v>
      </c>
      <c r="M33" s="3" t="s">
        <v>112</v>
      </c>
      <c r="N33" s="12" t="s">
        <v>101</v>
      </c>
      <c r="O33" s="24">
        <v>0</v>
      </c>
      <c r="P33" s="11">
        <v>191.23</v>
      </c>
      <c r="Q33" s="3" t="s">
        <v>113</v>
      </c>
      <c r="R33" s="3" t="s">
        <v>114</v>
      </c>
      <c r="S33" s="3" t="s">
        <v>115</v>
      </c>
      <c r="T33" s="11" t="s">
        <v>113</v>
      </c>
      <c r="U33" s="11" t="s">
        <v>178</v>
      </c>
      <c r="V33" s="11" t="s">
        <v>179</v>
      </c>
      <c r="W33" s="11" t="s">
        <v>180</v>
      </c>
      <c r="X33" s="10">
        <v>43809</v>
      </c>
      <c r="Y33" s="10">
        <v>43809</v>
      </c>
      <c r="Z33" s="5">
        <v>26</v>
      </c>
      <c r="AA33" s="11">
        <f t="shared" si="0"/>
        <v>191.23</v>
      </c>
      <c r="AB33" s="13">
        <v>0</v>
      </c>
      <c r="AC33" s="10">
        <v>43818</v>
      </c>
      <c r="AD33" s="5" t="s">
        <v>224</v>
      </c>
      <c r="AE33" s="5">
        <v>26</v>
      </c>
      <c r="AF33" s="6" t="s">
        <v>126</v>
      </c>
      <c r="AG33" s="3" t="s">
        <v>116</v>
      </c>
      <c r="AH33" s="4">
        <v>43855</v>
      </c>
      <c r="AI33" s="4">
        <v>43855</v>
      </c>
      <c r="AJ33" s="3"/>
    </row>
    <row r="34" spans="1:36" ht="45" x14ac:dyDescent="0.25">
      <c r="A34" s="3">
        <v>2019</v>
      </c>
      <c r="B34" s="4">
        <v>43739</v>
      </c>
      <c r="C34" s="4">
        <v>43830</v>
      </c>
      <c r="D34" s="3" t="s">
        <v>96</v>
      </c>
      <c r="E34" s="11">
        <v>5</v>
      </c>
      <c r="F34" s="11" t="s">
        <v>136</v>
      </c>
      <c r="G34" s="11" t="s">
        <v>156</v>
      </c>
      <c r="H34" s="11" t="s">
        <v>156</v>
      </c>
      <c r="I34" s="11" t="s">
        <v>173</v>
      </c>
      <c r="J34" s="11" t="s">
        <v>174</v>
      </c>
      <c r="K34" s="11" t="s">
        <v>171</v>
      </c>
      <c r="L34" s="3" t="s">
        <v>99</v>
      </c>
      <c r="M34" s="3" t="s">
        <v>112</v>
      </c>
      <c r="N34" s="12" t="s">
        <v>101</v>
      </c>
      <c r="O34" s="24">
        <v>0</v>
      </c>
      <c r="P34" s="11">
        <v>191.23</v>
      </c>
      <c r="Q34" s="3" t="s">
        <v>113</v>
      </c>
      <c r="R34" s="3" t="s">
        <v>114</v>
      </c>
      <c r="S34" s="3" t="s">
        <v>115</v>
      </c>
      <c r="T34" s="11" t="s">
        <v>113</v>
      </c>
      <c r="U34" s="11" t="s">
        <v>178</v>
      </c>
      <c r="V34" s="11" t="s">
        <v>179</v>
      </c>
      <c r="W34" s="11" t="s">
        <v>180</v>
      </c>
      <c r="X34" s="10">
        <v>43809</v>
      </c>
      <c r="Y34" s="10">
        <v>43809</v>
      </c>
      <c r="Z34" s="5">
        <v>27</v>
      </c>
      <c r="AA34" s="11">
        <f t="shared" si="0"/>
        <v>191.23</v>
      </c>
      <c r="AB34" s="13">
        <v>0</v>
      </c>
      <c r="AC34" s="10">
        <v>43797</v>
      </c>
      <c r="AD34" s="5" t="s">
        <v>225</v>
      </c>
      <c r="AE34" s="5">
        <v>27</v>
      </c>
      <c r="AF34" s="6" t="s">
        <v>126</v>
      </c>
      <c r="AG34" s="3" t="s">
        <v>116</v>
      </c>
      <c r="AH34" s="4">
        <v>43855</v>
      </c>
      <c r="AI34" s="4">
        <v>43855</v>
      </c>
      <c r="AJ34" s="3"/>
    </row>
    <row r="35" spans="1:36" ht="45" x14ac:dyDescent="0.25">
      <c r="A35" s="3">
        <v>2019</v>
      </c>
      <c r="B35" s="4">
        <v>43739</v>
      </c>
      <c r="C35" s="4">
        <v>43830</v>
      </c>
      <c r="D35" s="3" t="s">
        <v>96</v>
      </c>
      <c r="E35" s="11">
        <v>1</v>
      </c>
      <c r="F35" s="11" t="s">
        <v>120</v>
      </c>
      <c r="G35" s="11" t="s">
        <v>120</v>
      </c>
      <c r="H35" s="11" t="s">
        <v>117</v>
      </c>
      <c r="I35" s="11" t="s">
        <v>124</v>
      </c>
      <c r="J35" s="11" t="s">
        <v>121</v>
      </c>
      <c r="K35" s="11" t="s">
        <v>123</v>
      </c>
      <c r="L35" s="3" t="s">
        <v>99</v>
      </c>
      <c r="M35" s="3" t="s">
        <v>112</v>
      </c>
      <c r="N35" s="12" t="s">
        <v>101</v>
      </c>
      <c r="O35" s="24">
        <v>0</v>
      </c>
      <c r="P35" s="11">
        <f>934.39+162.07+556.03+1807.18+951.62</f>
        <v>4411.29</v>
      </c>
      <c r="Q35" s="3" t="s">
        <v>113</v>
      </c>
      <c r="R35" s="3" t="s">
        <v>114</v>
      </c>
      <c r="S35" s="3" t="s">
        <v>115</v>
      </c>
      <c r="T35" s="11" t="s">
        <v>113</v>
      </c>
      <c r="U35" s="11" t="s">
        <v>118</v>
      </c>
      <c r="V35" s="11" t="s">
        <v>118</v>
      </c>
      <c r="W35" s="11" t="s">
        <v>194</v>
      </c>
      <c r="X35" s="10">
        <v>43810</v>
      </c>
      <c r="Y35" s="10">
        <v>43811</v>
      </c>
      <c r="Z35" s="5">
        <v>28</v>
      </c>
      <c r="AA35" s="11">
        <f t="shared" si="0"/>
        <v>4411.29</v>
      </c>
      <c r="AB35" s="13">
        <v>0</v>
      </c>
      <c r="AC35" s="10">
        <v>43812</v>
      </c>
      <c r="AD35" s="5" t="s">
        <v>226</v>
      </c>
      <c r="AE35" s="5">
        <v>28</v>
      </c>
      <c r="AF35" s="6" t="s">
        <v>126</v>
      </c>
      <c r="AG35" s="3" t="s">
        <v>116</v>
      </c>
      <c r="AH35" s="4">
        <v>43855</v>
      </c>
      <c r="AI35" s="4">
        <v>43855</v>
      </c>
      <c r="AJ35" s="3"/>
    </row>
    <row r="36" spans="1:36" ht="45" x14ac:dyDescent="0.25">
      <c r="A36" s="3">
        <v>2019</v>
      </c>
      <c r="B36" s="4">
        <v>43739</v>
      </c>
      <c r="C36" s="4">
        <v>43830</v>
      </c>
      <c r="D36" s="3" t="s">
        <v>96</v>
      </c>
      <c r="E36" s="11">
        <v>21</v>
      </c>
      <c r="F36" s="11" t="s">
        <v>195</v>
      </c>
      <c r="G36" s="11" t="s">
        <v>195</v>
      </c>
      <c r="H36" s="11" t="s">
        <v>166</v>
      </c>
      <c r="I36" s="11" t="s">
        <v>196</v>
      </c>
      <c r="J36" s="11" t="s">
        <v>197</v>
      </c>
      <c r="K36" s="11" t="s">
        <v>198</v>
      </c>
      <c r="L36" s="3" t="s">
        <v>99</v>
      </c>
      <c r="M36" s="3" t="s">
        <v>112</v>
      </c>
      <c r="N36" s="12" t="s">
        <v>101</v>
      </c>
      <c r="O36" s="24">
        <v>0</v>
      </c>
      <c r="P36" s="11">
        <v>191.23</v>
      </c>
      <c r="Q36" s="3" t="s">
        <v>113</v>
      </c>
      <c r="R36" s="3" t="s">
        <v>114</v>
      </c>
      <c r="S36" s="3" t="s">
        <v>115</v>
      </c>
      <c r="T36" s="11" t="s">
        <v>113</v>
      </c>
      <c r="U36" s="11" t="s">
        <v>129</v>
      </c>
      <c r="V36" s="11" t="s">
        <v>129</v>
      </c>
      <c r="W36" s="11" t="s">
        <v>180</v>
      </c>
      <c r="X36" s="10">
        <v>43809</v>
      </c>
      <c r="Y36" s="10">
        <v>43809</v>
      </c>
      <c r="Z36" s="5">
        <v>29</v>
      </c>
      <c r="AA36" s="11">
        <f t="shared" si="0"/>
        <v>191.23</v>
      </c>
      <c r="AB36" s="13">
        <v>0</v>
      </c>
      <c r="AC36" s="10">
        <v>43816</v>
      </c>
      <c r="AD36" s="5" t="s">
        <v>227</v>
      </c>
      <c r="AE36" s="5">
        <v>29</v>
      </c>
      <c r="AF36" s="6" t="s">
        <v>126</v>
      </c>
      <c r="AG36" s="3" t="s">
        <v>116</v>
      </c>
      <c r="AH36" s="4">
        <v>43855</v>
      </c>
      <c r="AI36" s="4">
        <v>43855</v>
      </c>
      <c r="AJ36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0">
      <formula1>Hidden_13</formula1>
    </dataValidation>
    <dataValidation type="list" allowBlank="1" showErrorMessage="1" sqref="L8:L160">
      <formula1>Hidden_211</formula1>
    </dataValidation>
    <dataValidation type="list" allowBlank="1" showErrorMessage="1" sqref="N8:N160">
      <formula1>Hidden_313</formula1>
    </dataValidation>
  </dataValidations>
  <hyperlinks>
    <hyperlink ref="Z8:Z16" location="Tabla_512963!A1" display="Tabla_512963!A1"/>
    <hyperlink ref="AE8:AE16" location="Tabla_512964!A1" display="Tabla_512964!A1"/>
    <hyperlink ref="Z8:Z16" location="Tabla_512963!A1" display="Tabla_512963!A1"/>
    <hyperlink ref="AE8:AE16" location="Tabla_512964!A1" display="Tabla_512964!A1"/>
    <hyperlink ref="Z8" location="Tabla_512963!A1" display="Tabla_512963!A1"/>
    <hyperlink ref="AE8" location="Tabla_512964!A1" display="Tabla_512964!A1"/>
    <hyperlink ref="Z9" location="Tabla_512963!A1" display="Tabla_512963!A1"/>
    <hyperlink ref="AE9" location="Tabla_512964!A1" display="Tabla_512964!A1"/>
    <hyperlink ref="Z10" location="Tabla_512963!A1" display="Tabla_512963!A1"/>
    <hyperlink ref="AE10" location="Tabla_512964!A1" display="Tabla_512964!A1"/>
    <hyperlink ref="Z11" location="Tabla_512963!A1" display="Tabla_512963!A1"/>
    <hyperlink ref="AE11" location="Tabla_512964!A1" display="Tabla_512964!A1"/>
    <hyperlink ref="Z12" location="Tabla_512963!A1" display="Tabla_512963!A1"/>
    <hyperlink ref="AE12" location="Tabla_512964!A1" display="Tabla_512964!A1"/>
    <hyperlink ref="Z13" location="Tabla_512963!A1" display="Tabla_512963!A1"/>
    <hyperlink ref="AE13" location="Tabla_512964!A1" display="Tabla_512964!A1"/>
    <hyperlink ref="Z14" location="Tabla_512963!A1" display="Tabla_512963!A1"/>
    <hyperlink ref="AE14" location="Tabla_512964!A1" display="Tabla_512964!A1"/>
    <hyperlink ref="Z15" location="Tabla_512963!A1" display="Tabla_512963!A1"/>
    <hyperlink ref="Z16" location="Tabla_512963!A1" display="Tabla_512963!A1"/>
    <hyperlink ref="AE15" location="Tabla_512964!A1" display="Tabla_512964!A1"/>
    <hyperlink ref="AE16" location="Tabla_512964!A1" display="Tabla_512964!A1"/>
    <hyperlink ref="AE17" location="Tabla_512964!A1" display="Tabla_512964!A1"/>
    <hyperlink ref="Z8:Z17" location="Tabla_512963!A1" display="Tabla_512963!A1"/>
    <hyperlink ref="AE8:AE17" location="Tabla_512964!A1" display="Tabla_512964!A1"/>
    <hyperlink ref="AE18" location="Tabla_512964!A1" display="Tabla_512964!A1"/>
    <hyperlink ref="AE19" location="Tabla_512964!A1" display="Tabla_512964!A1"/>
    <hyperlink ref="AE20" location="Tabla_512964!A1" display="Tabla_512964!A1"/>
    <hyperlink ref="AE21" location="Tabla_512964!A1" display="Tabla_512964!A1"/>
    <hyperlink ref="AE22" location="Tabla_512964!A1" display="Tabla_512964!A1"/>
    <hyperlink ref="AE23" location="Tabla_512964!A1" display="Tabla_512964!A1"/>
    <hyperlink ref="AE24" location="Tabla_512964!A1" display="Tabla_512964!A1"/>
    <hyperlink ref="AE25" location="Tabla_512964!A1" display="Tabla_512964!A1"/>
    <hyperlink ref="AE26" location="Tabla_512964!A1" display="Tabla_512964!A1"/>
    <hyperlink ref="AE27" location="Tabla_512964!A1" display="Tabla_512964!A1"/>
    <hyperlink ref="AE28" location="Tabla_512964!A1" display="Tabla_512964!A1"/>
    <hyperlink ref="AE29" location="Tabla_512964!A1" display="Tabla_512964!A1"/>
    <hyperlink ref="AE30" location="Tabla_512964!A1" display="Tabla_512964!A1"/>
    <hyperlink ref="AE31" location="Tabla_512964!A1" display="Tabla_512964!A1"/>
    <hyperlink ref="AE32" location="Tabla_512964!A1" display="Tabla_512964!A1"/>
    <hyperlink ref="AE33" location="Tabla_512964!A1" display="Tabla_512964!A1"/>
    <hyperlink ref="AE34" location="Tabla_512964!A1" display="Tabla_512964!A1"/>
    <hyperlink ref="AE35" location="Tabla_512964!A1" display="Tabla_512964!A1"/>
    <hyperlink ref="AE36" location="Tabla_512964!A1" display="Tabla_512964!A1"/>
    <hyperlink ref="Z17:Z36" location="Tabla_512963!A1" display="Tabla_512963!A1"/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</hyperlinks>
  <pageMargins left="0.7" right="0.7" top="0.75" bottom="0.75" header="0.3" footer="0.3"/>
  <pageSetup paperSize="9" scale="19" fitToHeight="0" orientation="landscape" horizontalDpi="300" verticalDpi="300" r:id="rId30"/>
  <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3" zoomScale="85" zoomScaleNormal="85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6.28515625" customWidth="1"/>
    <col min="3" max="3" width="46.140625" customWidth="1"/>
    <col min="4" max="4" width="35" customWidth="1"/>
  </cols>
  <sheetData>
    <row r="1" spans="1:4" hidden="1" x14ac:dyDescent="0.25">
      <c r="B1" t="s">
        <v>5</v>
      </c>
      <c r="C1" t="s">
        <v>8</v>
      </c>
      <c r="D1" t="s">
        <v>10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ht="62.25" customHeight="1" x14ac:dyDescent="0.25">
      <c r="A3" s="8" t="s">
        <v>106</v>
      </c>
      <c r="B3" s="8" t="s">
        <v>107</v>
      </c>
      <c r="C3" s="9" t="s">
        <v>108</v>
      </c>
      <c r="D3" s="9" t="s">
        <v>109</v>
      </c>
    </row>
    <row r="4" spans="1:4" ht="34.5" customHeight="1" x14ac:dyDescent="0.25">
      <c r="A4" s="14">
        <v>1</v>
      </c>
      <c r="B4" s="14">
        <v>513750400</v>
      </c>
      <c r="C4" s="14" t="s">
        <v>119</v>
      </c>
      <c r="D4" s="3">
        <f>+'[1]Reporte de Formatos'!AA8</f>
        <v>1230.58</v>
      </c>
    </row>
    <row r="5" spans="1:4" s="2" customFormat="1" ht="34.5" customHeight="1" x14ac:dyDescent="0.25">
      <c r="A5" s="14">
        <v>2</v>
      </c>
      <c r="B5" s="14">
        <v>513750400</v>
      </c>
      <c r="C5" s="14" t="s">
        <v>119</v>
      </c>
      <c r="D5" s="3">
        <f>+'[1]Reporte de Formatos'!AA9</f>
        <v>562.43000000000006</v>
      </c>
    </row>
    <row r="6" spans="1:4" s="2" customFormat="1" ht="34.5" customHeight="1" x14ac:dyDescent="0.25">
      <c r="A6" s="14">
        <v>3</v>
      </c>
      <c r="B6" s="14">
        <v>513750400</v>
      </c>
      <c r="C6" s="14" t="s">
        <v>119</v>
      </c>
      <c r="D6" s="3">
        <f>+'[1]Reporte de Formatos'!AA10</f>
        <v>2117.17</v>
      </c>
    </row>
    <row r="7" spans="1:4" s="2" customFormat="1" ht="34.5" customHeight="1" x14ac:dyDescent="0.25">
      <c r="A7" s="14">
        <v>4</v>
      </c>
      <c r="B7" s="15">
        <v>513750400</v>
      </c>
      <c r="C7" s="15" t="s">
        <v>119</v>
      </c>
      <c r="D7" s="3">
        <f>+'[1]Reporte de Formatos'!AA11</f>
        <v>1121.9000000000001</v>
      </c>
    </row>
    <row r="8" spans="1:4" s="2" customFormat="1" ht="34.5" customHeight="1" x14ac:dyDescent="0.25">
      <c r="A8" s="14">
        <v>5</v>
      </c>
      <c r="B8" s="15">
        <v>513750400</v>
      </c>
      <c r="C8" s="15" t="s">
        <v>119</v>
      </c>
      <c r="D8" s="3">
        <f>+'[1]Reporte de Formatos'!AA12</f>
        <v>7438.76</v>
      </c>
    </row>
    <row r="9" spans="1:4" s="2" customFormat="1" ht="34.5" customHeight="1" x14ac:dyDescent="0.25">
      <c r="A9" s="14">
        <v>6</v>
      </c>
      <c r="B9" s="15">
        <v>513750400</v>
      </c>
      <c r="C9" s="15" t="s">
        <v>119</v>
      </c>
      <c r="D9" s="3">
        <f>+'[1]Reporte de Formatos'!AA13</f>
        <v>749.23</v>
      </c>
    </row>
    <row r="10" spans="1:4" s="2" customFormat="1" ht="34.5" customHeight="1" x14ac:dyDescent="0.25">
      <c r="A10" s="14">
        <v>7</v>
      </c>
      <c r="B10" s="15">
        <v>513750400</v>
      </c>
      <c r="C10" s="15" t="s">
        <v>119</v>
      </c>
      <c r="D10" s="3">
        <f>+'[1]Reporte de Formatos'!AA14</f>
        <v>2720.0600000000004</v>
      </c>
    </row>
    <row r="11" spans="1:4" s="2" customFormat="1" ht="34.5" customHeight="1" x14ac:dyDescent="0.25">
      <c r="A11" s="14">
        <v>8</v>
      </c>
      <c r="B11" s="15">
        <v>513750400</v>
      </c>
      <c r="C11" s="15" t="s">
        <v>119</v>
      </c>
      <c r="D11" s="3">
        <f>+'[1]Reporte de Formatos'!AA15</f>
        <v>4848.42</v>
      </c>
    </row>
    <row r="12" spans="1:4" s="2" customFormat="1" ht="34.5" customHeight="1" x14ac:dyDescent="0.25">
      <c r="A12" s="14">
        <v>9</v>
      </c>
      <c r="B12" s="15">
        <v>513750400</v>
      </c>
      <c r="C12" s="15" t="s">
        <v>119</v>
      </c>
      <c r="D12" s="3">
        <f>+'[1]Reporte de Formatos'!AA16</f>
        <v>2818.7799999999997</v>
      </c>
    </row>
    <row r="13" spans="1:4" s="2" customFormat="1" ht="34.5" customHeight="1" x14ac:dyDescent="0.25">
      <c r="A13" s="14">
        <v>10</v>
      </c>
      <c r="B13" s="15">
        <v>513750400</v>
      </c>
      <c r="C13" s="15" t="s">
        <v>119</v>
      </c>
      <c r="D13" s="3">
        <f>+'[1]Reporte de Formatos'!AA17</f>
        <v>972.89</v>
      </c>
    </row>
    <row r="14" spans="1:4" ht="30" x14ac:dyDescent="0.25">
      <c r="A14" s="14">
        <v>11</v>
      </c>
      <c r="B14" s="15">
        <v>513750400</v>
      </c>
      <c r="C14" s="15" t="s">
        <v>119</v>
      </c>
      <c r="D14" s="3"/>
    </row>
    <row r="15" spans="1:4" ht="30" x14ac:dyDescent="0.25">
      <c r="A15" s="14">
        <v>12</v>
      </c>
      <c r="B15" s="15">
        <v>513750400</v>
      </c>
      <c r="C15" s="15" t="s">
        <v>119</v>
      </c>
      <c r="D15" s="3">
        <f>+'[1]Reporte de Formatos'!AA19</f>
        <v>1196.69</v>
      </c>
    </row>
    <row r="16" spans="1:4" ht="30" x14ac:dyDescent="0.25">
      <c r="A16" s="14">
        <v>13</v>
      </c>
      <c r="B16" s="15">
        <v>513750400</v>
      </c>
      <c r="C16" s="15" t="s">
        <v>119</v>
      </c>
      <c r="D16" s="3">
        <f>+'[1]Reporte de Formatos'!AA20</f>
        <v>2288.62</v>
      </c>
    </row>
    <row r="17" spans="1:4" ht="30" x14ac:dyDescent="0.25">
      <c r="A17" s="14">
        <v>14</v>
      </c>
      <c r="B17" s="15">
        <v>513750400</v>
      </c>
      <c r="C17" s="15" t="s">
        <v>119</v>
      </c>
      <c r="D17" s="3">
        <f>+'[1]Reporte de Formatos'!AA21</f>
        <v>3209.84</v>
      </c>
    </row>
    <row r="18" spans="1:4" ht="30" x14ac:dyDescent="0.25">
      <c r="A18" s="14">
        <v>15</v>
      </c>
      <c r="B18" s="15">
        <v>513750400</v>
      </c>
      <c r="C18" s="15" t="s">
        <v>119</v>
      </c>
      <c r="D18" s="3">
        <f>+'[1]Reporte de Formatos'!AA22</f>
        <v>1196.69</v>
      </c>
    </row>
    <row r="19" spans="1:4" ht="30" x14ac:dyDescent="0.25">
      <c r="A19" s="14">
        <v>16</v>
      </c>
      <c r="B19" s="15">
        <v>513750400</v>
      </c>
      <c r="C19" s="15" t="s">
        <v>119</v>
      </c>
      <c r="D19" s="3">
        <f>+'[1]Reporte de Formatos'!AA23</f>
        <v>1196.68</v>
      </c>
    </row>
    <row r="20" spans="1:4" ht="30" x14ac:dyDescent="0.25">
      <c r="A20" s="14">
        <v>17</v>
      </c>
      <c r="B20" s="15">
        <v>513750400</v>
      </c>
      <c r="C20" s="15" t="s">
        <v>119</v>
      </c>
      <c r="D20" s="3">
        <f>+'[1]Reporte de Formatos'!AA24</f>
        <v>1196.68</v>
      </c>
    </row>
    <row r="21" spans="1:4" ht="30" x14ac:dyDescent="0.25">
      <c r="A21" s="14">
        <v>18</v>
      </c>
      <c r="B21" s="15">
        <v>513750400</v>
      </c>
      <c r="C21" s="15" t="s">
        <v>119</v>
      </c>
      <c r="D21" s="3">
        <f>+'[1]Reporte de Formatos'!AA25</f>
        <v>150</v>
      </c>
    </row>
    <row r="22" spans="1:4" ht="30" x14ac:dyDescent="0.25">
      <c r="A22" s="14">
        <v>19</v>
      </c>
      <c r="B22" s="15">
        <v>513750400</v>
      </c>
      <c r="C22" s="15" t="s">
        <v>119</v>
      </c>
      <c r="D22" s="3">
        <f>+'[1]Reporte de Formatos'!AA26</f>
        <v>4944</v>
      </c>
    </row>
    <row r="23" spans="1:4" ht="30" x14ac:dyDescent="0.25">
      <c r="A23" s="14">
        <v>20</v>
      </c>
      <c r="B23" s="15">
        <v>513750400</v>
      </c>
      <c r="C23" s="15" t="s">
        <v>119</v>
      </c>
      <c r="D23" s="3">
        <f>+'[1]Reporte de Formatos'!AA27</f>
        <v>913.8</v>
      </c>
    </row>
    <row r="24" spans="1:4" ht="30" x14ac:dyDescent="0.25">
      <c r="A24" s="14">
        <v>21</v>
      </c>
      <c r="B24" s="15">
        <v>513750400</v>
      </c>
      <c r="C24" s="15" t="s">
        <v>119</v>
      </c>
      <c r="D24" s="3">
        <f>+'[1]Reporte de Formatos'!AA28</f>
        <v>946.57</v>
      </c>
    </row>
    <row r="25" spans="1:4" ht="30" x14ac:dyDescent="0.25">
      <c r="A25" s="14">
        <v>22</v>
      </c>
      <c r="B25" s="15">
        <v>513750400</v>
      </c>
      <c r="C25" s="15" t="s">
        <v>119</v>
      </c>
      <c r="D25" s="3">
        <f>+'[1]Reporte de Formatos'!AA29</f>
        <v>1069.1599999999999</v>
      </c>
    </row>
    <row r="26" spans="1:4" ht="30" x14ac:dyDescent="0.25">
      <c r="A26" s="14">
        <v>23</v>
      </c>
      <c r="B26" s="15">
        <v>513750400</v>
      </c>
      <c r="C26" s="15" t="s">
        <v>119</v>
      </c>
      <c r="D26" s="3">
        <f>+'[1]Reporte de Formatos'!AA30</f>
        <v>1196.69</v>
      </c>
    </row>
    <row r="27" spans="1:4" ht="30" x14ac:dyDescent="0.25">
      <c r="A27" s="14">
        <v>24</v>
      </c>
      <c r="B27" s="15">
        <v>513750400</v>
      </c>
      <c r="C27" s="15" t="s">
        <v>119</v>
      </c>
      <c r="D27" s="3">
        <f>+'[1]Reporte de Formatos'!AA31</f>
        <v>191.23</v>
      </c>
    </row>
    <row r="28" spans="1:4" ht="30" x14ac:dyDescent="0.25">
      <c r="A28" s="14">
        <v>25</v>
      </c>
      <c r="B28" s="15">
        <v>513750400</v>
      </c>
      <c r="C28" s="15" t="s">
        <v>119</v>
      </c>
      <c r="D28" s="3">
        <f>+'[1]Reporte de Formatos'!AA32</f>
        <v>191.25</v>
      </c>
    </row>
    <row r="29" spans="1:4" ht="30" x14ac:dyDescent="0.25">
      <c r="A29" s="14">
        <v>26</v>
      </c>
      <c r="B29" s="15">
        <v>513750400</v>
      </c>
      <c r="C29" s="15" t="s">
        <v>119</v>
      </c>
      <c r="D29" s="3">
        <f>+'[1]Reporte de Formatos'!AA33</f>
        <v>191.23</v>
      </c>
    </row>
    <row r="30" spans="1:4" ht="30" x14ac:dyDescent="0.25">
      <c r="A30" s="14">
        <v>27</v>
      </c>
      <c r="B30" s="15">
        <v>513750400</v>
      </c>
      <c r="C30" s="15" t="s">
        <v>119</v>
      </c>
      <c r="D30" s="3">
        <f>+'[1]Reporte de Formatos'!AA34</f>
        <v>191.23</v>
      </c>
    </row>
    <row r="31" spans="1:4" ht="30" x14ac:dyDescent="0.25">
      <c r="A31" s="14">
        <v>28</v>
      </c>
      <c r="B31" s="15">
        <v>513750400</v>
      </c>
      <c r="C31" s="15" t="s">
        <v>119</v>
      </c>
      <c r="D31" s="3">
        <f>+'[1]Reporte de Formatos'!AA35</f>
        <v>4411.29</v>
      </c>
    </row>
    <row r="32" spans="1:4" ht="30" x14ac:dyDescent="0.25">
      <c r="A32" s="14">
        <v>29</v>
      </c>
      <c r="B32" s="15">
        <v>513750400</v>
      </c>
      <c r="C32" s="15" t="s">
        <v>119</v>
      </c>
      <c r="D32" s="3">
        <f>+'[1]Reporte de Formatos'!AA36</f>
        <v>191.23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B35" sqref="B3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6" hidden="1" x14ac:dyDescent="0.25">
      <c r="B1" t="s">
        <v>12</v>
      </c>
    </row>
    <row r="2" spans="1:6" hidden="1" x14ac:dyDescent="0.25">
      <c r="B2" t="s">
        <v>110</v>
      </c>
    </row>
    <row r="3" spans="1:6" x14ac:dyDescent="0.25">
      <c r="A3" s="8" t="s">
        <v>106</v>
      </c>
      <c r="B3" s="8" t="s">
        <v>111</v>
      </c>
    </row>
    <row r="4" spans="1:6" x14ac:dyDescent="0.25">
      <c r="A4" s="2">
        <v>1</v>
      </c>
      <c r="B4" s="1" t="s">
        <v>228</v>
      </c>
      <c r="C4" s="2"/>
      <c r="D4" s="2"/>
      <c r="E4" s="2"/>
      <c r="F4" s="2"/>
    </row>
    <row r="5" spans="1:6" x14ac:dyDescent="0.25">
      <c r="A5" s="2">
        <v>2</v>
      </c>
      <c r="B5" s="1" t="s">
        <v>229</v>
      </c>
      <c r="C5" s="2"/>
      <c r="D5" s="2"/>
      <c r="E5" s="2"/>
      <c r="F5" s="2"/>
    </row>
    <row r="6" spans="1:6" x14ac:dyDescent="0.25">
      <c r="A6" s="2">
        <v>3</v>
      </c>
      <c r="B6" s="1" t="s">
        <v>230</v>
      </c>
      <c r="C6" s="2"/>
      <c r="D6" s="2"/>
      <c r="E6" s="2"/>
      <c r="F6" s="2"/>
    </row>
    <row r="7" spans="1:6" x14ac:dyDescent="0.25">
      <c r="A7" s="2">
        <v>4</v>
      </c>
      <c r="B7" s="1" t="s">
        <v>231</v>
      </c>
      <c r="C7" s="2"/>
      <c r="D7" s="2"/>
      <c r="E7" s="2"/>
      <c r="F7" s="2"/>
    </row>
    <row r="8" spans="1:6" x14ac:dyDescent="0.25">
      <c r="A8" s="2">
        <v>5</v>
      </c>
      <c r="B8" s="1" t="s">
        <v>232</v>
      </c>
      <c r="C8" s="2"/>
      <c r="D8" s="2"/>
      <c r="E8" s="2"/>
      <c r="F8" s="2"/>
    </row>
    <row r="9" spans="1:6" x14ac:dyDescent="0.25">
      <c r="A9" s="2">
        <v>6</v>
      </c>
      <c r="B9" s="1" t="s">
        <v>233</v>
      </c>
      <c r="C9" s="2"/>
      <c r="D9" s="2"/>
      <c r="E9" s="2"/>
      <c r="F9" s="2"/>
    </row>
    <row r="10" spans="1:6" x14ac:dyDescent="0.25">
      <c r="A10" s="2">
        <v>7</v>
      </c>
      <c r="B10" s="1" t="s">
        <v>234</v>
      </c>
      <c r="C10" s="2"/>
      <c r="D10" s="2"/>
      <c r="E10" s="2"/>
      <c r="F10" s="2"/>
    </row>
    <row r="11" spans="1:6" x14ac:dyDescent="0.25">
      <c r="A11" s="2">
        <v>8</v>
      </c>
      <c r="B11" s="1" t="s">
        <v>235</v>
      </c>
      <c r="C11" s="2"/>
      <c r="D11" s="2"/>
      <c r="E11" s="2"/>
      <c r="F11" s="2"/>
    </row>
    <row r="12" spans="1:6" x14ac:dyDescent="0.25">
      <c r="A12" s="2">
        <v>9</v>
      </c>
      <c r="B12" s="1" t="s">
        <v>236</v>
      </c>
      <c r="C12" s="2"/>
      <c r="D12" s="2"/>
      <c r="E12" s="2"/>
      <c r="F12" s="2"/>
    </row>
    <row r="13" spans="1:6" x14ac:dyDescent="0.25">
      <c r="A13" s="2">
        <v>10</v>
      </c>
      <c r="B13" s="1" t="s">
        <v>237</v>
      </c>
      <c r="C13" s="2"/>
      <c r="D13" s="2"/>
      <c r="E13" s="2"/>
      <c r="F13" s="2"/>
    </row>
    <row r="14" spans="1:6" x14ac:dyDescent="0.25">
      <c r="A14">
        <v>11</v>
      </c>
      <c r="B14" s="1" t="s">
        <v>238</v>
      </c>
    </row>
    <row r="15" spans="1:6" x14ac:dyDescent="0.25">
      <c r="A15">
        <v>12</v>
      </c>
      <c r="B15" s="1" t="s">
        <v>239</v>
      </c>
    </row>
    <row r="16" spans="1:6" x14ac:dyDescent="0.25">
      <c r="A16">
        <v>13</v>
      </c>
      <c r="B16" s="1" t="s">
        <v>240</v>
      </c>
    </row>
    <row r="17" spans="1:2" x14ac:dyDescent="0.25">
      <c r="A17">
        <v>14</v>
      </c>
      <c r="B17" s="1" t="s">
        <v>241</v>
      </c>
    </row>
    <row r="18" spans="1:2" x14ac:dyDescent="0.25">
      <c r="A18">
        <v>15</v>
      </c>
      <c r="B18" s="1" t="s">
        <v>242</v>
      </c>
    </row>
    <row r="19" spans="1:2" x14ac:dyDescent="0.25">
      <c r="A19">
        <v>16</v>
      </c>
      <c r="B19" s="1" t="s">
        <v>243</v>
      </c>
    </row>
    <row r="20" spans="1:2" x14ac:dyDescent="0.25">
      <c r="A20">
        <v>17</v>
      </c>
      <c r="B20" s="1" t="s">
        <v>244</v>
      </c>
    </row>
    <row r="21" spans="1:2" x14ac:dyDescent="0.25">
      <c r="A21">
        <v>18</v>
      </c>
      <c r="B21" s="1" t="s">
        <v>245</v>
      </c>
    </row>
    <row r="22" spans="1:2" x14ac:dyDescent="0.25">
      <c r="A22">
        <v>19</v>
      </c>
      <c r="B22" s="1" t="s">
        <v>246</v>
      </c>
    </row>
    <row r="23" spans="1:2" x14ac:dyDescent="0.25">
      <c r="A23">
        <v>20</v>
      </c>
      <c r="B23" s="1" t="s">
        <v>247</v>
      </c>
    </row>
    <row r="24" spans="1:2" x14ac:dyDescent="0.25">
      <c r="A24">
        <v>21</v>
      </c>
      <c r="B24" s="1" t="s">
        <v>248</v>
      </c>
    </row>
    <row r="25" spans="1:2" x14ac:dyDescent="0.25">
      <c r="A25">
        <v>22</v>
      </c>
      <c r="B25" s="1" t="s">
        <v>249</v>
      </c>
    </row>
    <row r="26" spans="1:2" x14ac:dyDescent="0.25">
      <c r="A26">
        <v>23</v>
      </c>
      <c r="B26" s="1" t="s">
        <v>250</v>
      </c>
    </row>
    <row r="27" spans="1:2" x14ac:dyDescent="0.25">
      <c r="A27">
        <v>24</v>
      </c>
      <c r="B27" s="1" t="s">
        <v>251</v>
      </c>
    </row>
    <row r="28" spans="1:2" x14ac:dyDescent="0.25">
      <c r="A28">
        <v>25</v>
      </c>
      <c r="B28" s="1" t="s">
        <v>252</v>
      </c>
    </row>
    <row r="29" spans="1:2" x14ac:dyDescent="0.25">
      <c r="A29">
        <v>26</v>
      </c>
      <c r="B29" s="1" t="s">
        <v>253</v>
      </c>
    </row>
    <row r="30" spans="1:2" x14ac:dyDescent="0.25">
      <c r="A30">
        <v>27</v>
      </c>
      <c r="B30" s="1" t="s">
        <v>254</v>
      </c>
    </row>
    <row r="31" spans="1:2" x14ac:dyDescent="0.25">
      <c r="A31">
        <v>28</v>
      </c>
      <c r="B31" s="1" t="s">
        <v>255</v>
      </c>
    </row>
    <row r="32" spans="1:2" x14ac:dyDescent="0.25">
      <c r="A32">
        <v>29</v>
      </c>
      <c r="B32" s="1" t="s">
        <v>256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2019-09-03T15:39:01Z</cp:lastPrinted>
  <dcterms:created xsi:type="dcterms:W3CDTF">2019-02-06T18:50:03Z</dcterms:created>
  <dcterms:modified xsi:type="dcterms:W3CDTF">2020-02-13T20:22:43Z</dcterms:modified>
</cp:coreProperties>
</file>